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028"/>
  <workbookPr codeName="ThisWorkbook" autoCompressPictures="0"/>
  <bookViews>
    <workbookView xWindow="3780" yWindow="840" windowWidth="22140" windowHeight="15200"/>
  </bookViews>
  <sheets>
    <sheet name="CountyDetailData" sheetId="21" r:id="rId1"/>
    <sheet name="ServiceAreaOverview" sheetId="18" r:id="rId2"/>
    <sheet name="Chartsource" sheetId="19" state="hidden" r:id="rId3"/>
  </sheets>
  <definedNames>
    <definedName name="_xlnm._FilterDatabase" localSheetId="2" hidden="1">Chartsource!$A$8:$G$207</definedName>
    <definedName name="Footer1" localSheetId="0">CountyDetailData!$I$52</definedName>
    <definedName name="Footer2" localSheetId="0">CountyDetailData!$I$54</definedName>
    <definedName name="_xlnm.Print_Area" localSheetId="0">CountyDetailData!$A$1:$M$63</definedName>
    <definedName name="_xlnm.Print_Area" localSheetId="1">ServiceAreaOverview!$A$1:$H$39</definedName>
    <definedName name="_xlnm.Print_Titles" localSheetId="0">CountyDetailData!$7:$8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06" i="19" l="1"/>
  <c r="E206" i="19"/>
  <c r="F206" i="19"/>
  <c r="D10" i="19"/>
  <c r="E10" i="19"/>
  <c r="F10" i="19"/>
  <c r="D11" i="19"/>
  <c r="E11" i="19"/>
  <c r="F11" i="19"/>
  <c r="D12" i="19"/>
  <c r="E12" i="19"/>
  <c r="F12" i="19"/>
  <c r="D13" i="19"/>
  <c r="E13" i="19"/>
  <c r="F13" i="19"/>
  <c r="D14" i="19"/>
  <c r="E14" i="19"/>
  <c r="F14" i="19"/>
  <c r="D15" i="19"/>
  <c r="E15" i="19"/>
  <c r="F15" i="19"/>
  <c r="D16" i="19"/>
  <c r="E16" i="19"/>
  <c r="F16" i="19"/>
  <c r="D17" i="19"/>
  <c r="E17" i="19"/>
  <c r="F17" i="19"/>
  <c r="D18" i="19"/>
  <c r="E18" i="19"/>
  <c r="F18" i="19"/>
  <c r="D19" i="19"/>
  <c r="E19" i="19"/>
  <c r="F19" i="19"/>
  <c r="D20" i="19"/>
  <c r="E20" i="19"/>
  <c r="F20" i="19"/>
  <c r="D21" i="19"/>
  <c r="E21" i="19"/>
  <c r="F21" i="19"/>
  <c r="D22" i="19"/>
  <c r="E22" i="19"/>
  <c r="F22" i="19"/>
  <c r="D23" i="19"/>
  <c r="E23" i="19"/>
  <c r="F23" i="19"/>
  <c r="D24" i="19"/>
  <c r="E24" i="19"/>
  <c r="F24" i="19"/>
  <c r="D25" i="19"/>
  <c r="E25" i="19"/>
  <c r="F25" i="19"/>
  <c r="D26" i="19"/>
  <c r="E26" i="19"/>
  <c r="F26" i="19"/>
  <c r="D27" i="19"/>
  <c r="E27" i="19"/>
  <c r="F27" i="19"/>
  <c r="D28" i="19"/>
  <c r="E28" i="19"/>
  <c r="F28" i="19"/>
  <c r="D29" i="19"/>
  <c r="E29" i="19"/>
  <c r="F29" i="19"/>
  <c r="D30" i="19"/>
  <c r="E30" i="19"/>
  <c r="F30" i="19"/>
  <c r="D31" i="19"/>
  <c r="E31" i="19"/>
  <c r="F31" i="19"/>
  <c r="D32" i="19"/>
  <c r="E32" i="19"/>
  <c r="F32" i="19"/>
  <c r="D33" i="19"/>
  <c r="E33" i="19"/>
  <c r="F33" i="19"/>
  <c r="D34" i="19"/>
  <c r="E34" i="19"/>
  <c r="F34" i="19"/>
  <c r="D35" i="19"/>
  <c r="E35" i="19"/>
  <c r="F35" i="19"/>
  <c r="D36" i="19"/>
  <c r="E36" i="19"/>
  <c r="F36" i="19"/>
  <c r="D37" i="19"/>
  <c r="E37" i="19"/>
  <c r="F37" i="19"/>
  <c r="D38" i="19"/>
  <c r="E38" i="19"/>
  <c r="F38" i="19"/>
  <c r="D39" i="19"/>
  <c r="E39" i="19"/>
  <c r="F39" i="19"/>
  <c r="D40" i="19"/>
  <c r="E40" i="19"/>
  <c r="F40" i="19"/>
  <c r="D41" i="19"/>
  <c r="E41" i="19"/>
  <c r="F41" i="19"/>
  <c r="D42" i="19"/>
  <c r="E42" i="19"/>
  <c r="F42" i="19"/>
  <c r="D43" i="19"/>
  <c r="E43" i="19"/>
  <c r="F43" i="19"/>
  <c r="D44" i="19"/>
  <c r="E44" i="19"/>
  <c r="F44" i="19"/>
  <c r="D45" i="19"/>
  <c r="E45" i="19"/>
  <c r="F45" i="19"/>
  <c r="D46" i="19"/>
  <c r="E46" i="19"/>
  <c r="F46" i="19"/>
  <c r="D47" i="19"/>
  <c r="E47" i="19"/>
  <c r="F47" i="19"/>
  <c r="D48" i="19"/>
  <c r="E48" i="19"/>
  <c r="F48" i="19"/>
  <c r="D49" i="19"/>
  <c r="E49" i="19"/>
  <c r="F49" i="19"/>
  <c r="D50" i="19"/>
  <c r="E50" i="19"/>
  <c r="F50" i="19"/>
  <c r="D51" i="19"/>
  <c r="E51" i="19"/>
  <c r="F51" i="19"/>
  <c r="D52" i="19"/>
  <c r="E52" i="19"/>
  <c r="F52" i="19"/>
  <c r="D53" i="19"/>
  <c r="E53" i="19"/>
  <c r="F53" i="19"/>
  <c r="D54" i="19"/>
  <c r="E54" i="19"/>
  <c r="F54" i="19"/>
  <c r="D55" i="19"/>
  <c r="E55" i="19"/>
  <c r="F55" i="19"/>
  <c r="D56" i="19"/>
  <c r="E56" i="19"/>
  <c r="F56" i="19"/>
  <c r="D57" i="19"/>
  <c r="E57" i="19"/>
  <c r="F57" i="19"/>
  <c r="D58" i="19"/>
  <c r="E58" i="19"/>
  <c r="F58" i="19"/>
  <c r="D59" i="19"/>
  <c r="E59" i="19"/>
  <c r="F59" i="19"/>
  <c r="D60" i="19"/>
  <c r="E60" i="19"/>
  <c r="F60" i="19"/>
  <c r="D61" i="19"/>
  <c r="E61" i="19"/>
  <c r="F61" i="19"/>
  <c r="D62" i="19"/>
  <c r="E62" i="19"/>
  <c r="F62" i="19"/>
  <c r="D63" i="19"/>
  <c r="E63" i="19"/>
  <c r="F63" i="19"/>
  <c r="D64" i="19"/>
  <c r="E64" i="19"/>
  <c r="F64" i="19"/>
  <c r="D65" i="19"/>
  <c r="E65" i="19"/>
  <c r="F65" i="19"/>
  <c r="D66" i="19"/>
  <c r="E66" i="19"/>
  <c r="F66" i="19"/>
  <c r="D67" i="19"/>
  <c r="E67" i="19"/>
  <c r="F67" i="19"/>
  <c r="D68" i="19"/>
  <c r="E68" i="19"/>
  <c r="F68" i="19"/>
  <c r="D69" i="19"/>
  <c r="E69" i="19"/>
  <c r="F69" i="19"/>
  <c r="D70" i="19"/>
  <c r="E70" i="19"/>
  <c r="F70" i="19"/>
  <c r="D71" i="19"/>
  <c r="E71" i="19"/>
  <c r="F71" i="19"/>
  <c r="D72" i="19"/>
  <c r="E72" i="19"/>
  <c r="F72" i="19"/>
  <c r="D73" i="19"/>
  <c r="E73" i="19"/>
  <c r="F73" i="19"/>
  <c r="D74" i="19"/>
  <c r="E74" i="19"/>
  <c r="F74" i="19"/>
  <c r="D75" i="19"/>
  <c r="E75" i="19"/>
  <c r="F75" i="19"/>
  <c r="D76" i="19"/>
  <c r="E76" i="19"/>
  <c r="F76" i="19"/>
  <c r="D77" i="19"/>
  <c r="E77" i="19"/>
  <c r="F77" i="19"/>
  <c r="D78" i="19"/>
  <c r="E78" i="19"/>
  <c r="F78" i="19"/>
  <c r="D79" i="19"/>
  <c r="E79" i="19"/>
  <c r="F79" i="19"/>
  <c r="D80" i="19"/>
  <c r="E80" i="19"/>
  <c r="F80" i="19"/>
  <c r="D81" i="19"/>
  <c r="E81" i="19"/>
  <c r="F81" i="19"/>
  <c r="D82" i="19"/>
  <c r="E82" i="19"/>
  <c r="F82" i="19"/>
  <c r="D83" i="19"/>
  <c r="E83" i="19"/>
  <c r="F83" i="19"/>
  <c r="D84" i="19"/>
  <c r="E84" i="19"/>
  <c r="F84" i="19"/>
  <c r="D85" i="19"/>
  <c r="E85" i="19"/>
  <c r="F85" i="19"/>
  <c r="D86" i="19"/>
  <c r="E86" i="19"/>
  <c r="F86" i="19"/>
  <c r="D87" i="19"/>
  <c r="E87" i="19"/>
  <c r="F87" i="19"/>
  <c r="D88" i="19"/>
  <c r="E88" i="19"/>
  <c r="F88" i="19"/>
  <c r="D89" i="19"/>
  <c r="E89" i="19"/>
  <c r="F89" i="19"/>
  <c r="D90" i="19"/>
  <c r="E90" i="19"/>
  <c r="F90" i="19"/>
  <c r="D91" i="19"/>
  <c r="E91" i="19"/>
  <c r="F91" i="19"/>
  <c r="D92" i="19"/>
  <c r="E92" i="19"/>
  <c r="F92" i="19"/>
  <c r="D93" i="19"/>
  <c r="E93" i="19"/>
  <c r="F93" i="19"/>
  <c r="D94" i="19"/>
  <c r="E94" i="19"/>
  <c r="F94" i="19"/>
  <c r="D95" i="19"/>
  <c r="E95" i="19"/>
  <c r="F95" i="19"/>
  <c r="D96" i="19"/>
  <c r="E96" i="19"/>
  <c r="F96" i="19"/>
  <c r="D97" i="19"/>
  <c r="E97" i="19"/>
  <c r="F97" i="19"/>
  <c r="D98" i="19"/>
  <c r="E98" i="19"/>
  <c r="F98" i="19"/>
  <c r="D99" i="19"/>
  <c r="E99" i="19"/>
  <c r="F99" i="19"/>
  <c r="D100" i="19"/>
  <c r="E100" i="19"/>
  <c r="F100" i="19"/>
  <c r="D101" i="19"/>
  <c r="E101" i="19"/>
  <c r="F101" i="19"/>
  <c r="D102" i="19"/>
  <c r="E102" i="19"/>
  <c r="F102" i="19"/>
  <c r="D103" i="19"/>
  <c r="E103" i="19"/>
  <c r="F103" i="19"/>
  <c r="D104" i="19"/>
  <c r="E104" i="19"/>
  <c r="F104" i="19"/>
  <c r="D105" i="19"/>
  <c r="E105" i="19"/>
  <c r="F105" i="19"/>
  <c r="D106" i="19"/>
  <c r="E106" i="19"/>
  <c r="F106" i="19"/>
  <c r="D107" i="19"/>
  <c r="E107" i="19"/>
  <c r="F107" i="19"/>
  <c r="D108" i="19"/>
  <c r="E108" i="19"/>
  <c r="F108" i="19"/>
  <c r="D109" i="19"/>
  <c r="E109" i="19"/>
  <c r="F109" i="19"/>
  <c r="D110" i="19"/>
  <c r="E110" i="19"/>
  <c r="F110" i="19"/>
  <c r="D111" i="19"/>
  <c r="E111" i="19"/>
  <c r="F111" i="19"/>
  <c r="D112" i="19"/>
  <c r="E112" i="19"/>
  <c r="F112" i="19"/>
  <c r="D113" i="19"/>
  <c r="E113" i="19"/>
  <c r="F113" i="19"/>
  <c r="D114" i="19"/>
  <c r="E114" i="19"/>
  <c r="F114" i="19"/>
  <c r="D115" i="19"/>
  <c r="E115" i="19"/>
  <c r="F115" i="19"/>
  <c r="D116" i="19"/>
  <c r="E116" i="19"/>
  <c r="F116" i="19"/>
  <c r="D117" i="19"/>
  <c r="E117" i="19"/>
  <c r="F117" i="19"/>
  <c r="D118" i="19"/>
  <c r="E118" i="19"/>
  <c r="F118" i="19"/>
  <c r="D119" i="19"/>
  <c r="E119" i="19"/>
  <c r="F119" i="19"/>
  <c r="D120" i="19"/>
  <c r="E120" i="19"/>
  <c r="F120" i="19"/>
  <c r="D121" i="19"/>
  <c r="E121" i="19"/>
  <c r="F121" i="19"/>
  <c r="D122" i="19"/>
  <c r="E122" i="19"/>
  <c r="F122" i="19"/>
  <c r="D123" i="19"/>
  <c r="E123" i="19"/>
  <c r="F123" i="19"/>
  <c r="D124" i="19"/>
  <c r="E124" i="19"/>
  <c r="F124" i="19"/>
  <c r="D125" i="19"/>
  <c r="E125" i="19"/>
  <c r="F125" i="19"/>
  <c r="D126" i="19"/>
  <c r="E126" i="19"/>
  <c r="F126" i="19"/>
  <c r="D127" i="19"/>
  <c r="E127" i="19"/>
  <c r="F127" i="19"/>
  <c r="D128" i="19"/>
  <c r="E128" i="19"/>
  <c r="F128" i="19"/>
  <c r="D129" i="19"/>
  <c r="E129" i="19"/>
  <c r="F129" i="19"/>
  <c r="D130" i="19"/>
  <c r="E130" i="19"/>
  <c r="F130" i="19"/>
  <c r="D131" i="19"/>
  <c r="E131" i="19"/>
  <c r="F131" i="19"/>
  <c r="D132" i="19"/>
  <c r="E132" i="19"/>
  <c r="F132" i="19"/>
  <c r="D133" i="19"/>
  <c r="E133" i="19"/>
  <c r="F133" i="19"/>
  <c r="D134" i="19"/>
  <c r="E134" i="19"/>
  <c r="F134" i="19"/>
  <c r="D135" i="19"/>
  <c r="E135" i="19"/>
  <c r="F135" i="19"/>
  <c r="D136" i="19"/>
  <c r="E136" i="19"/>
  <c r="F136" i="19"/>
  <c r="D137" i="19"/>
  <c r="E137" i="19"/>
  <c r="F137" i="19"/>
  <c r="D138" i="19"/>
  <c r="E138" i="19"/>
  <c r="F138" i="19"/>
  <c r="D139" i="19"/>
  <c r="E139" i="19"/>
  <c r="F139" i="19"/>
  <c r="D140" i="19"/>
  <c r="E140" i="19"/>
  <c r="F140" i="19"/>
  <c r="D141" i="19"/>
  <c r="E141" i="19"/>
  <c r="F141" i="19"/>
  <c r="D142" i="19"/>
  <c r="E142" i="19"/>
  <c r="F142" i="19"/>
  <c r="D143" i="19"/>
  <c r="E143" i="19"/>
  <c r="F143" i="19"/>
  <c r="D144" i="19"/>
  <c r="E144" i="19"/>
  <c r="F144" i="19"/>
  <c r="D145" i="19"/>
  <c r="E145" i="19"/>
  <c r="F145" i="19"/>
  <c r="D146" i="19"/>
  <c r="E146" i="19"/>
  <c r="F146" i="19"/>
  <c r="D147" i="19"/>
  <c r="E147" i="19"/>
  <c r="F147" i="19"/>
  <c r="D148" i="19"/>
  <c r="E148" i="19"/>
  <c r="F148" i="19"/>
  <c r="D149" i="19"/>
  <c r="E149" i="19"/>
  <c r="F149" i="19"/>
  <c r="D150" i="19"/>
  <c r="E150" i="19"/>
  <c r="F150" i="19"/>
  <c r="D151" i="19"/>
  <c r="E151" i="19"/>
  <c r="F151" i="19"/>
  <c r="D152" i="19"/>
  <c r="E152" i="19"/>
  <c r="F152" i="19"/>
  <c r="D153" i="19"/>
  <c r="E153" i="19"/>
  <c r="F153" i="19"/>
  <c r="D154" i="19"/>
  <c r="E154" i="19"/>
  <c r="F154" i="19"/>
  <c r="D155" i="19"/>
  <c r="E155" i="19"/>
  <c r="F155" i="19"/>
  <c r="D156" i="19"/>
  <c r="E156" i="19"/>
  <c r="F156" i="19"/>
  <c r="D157" i="19"/>
  <c r="E157" i="19"/>
  <c r="F157" i="19"/>
  <c r="D158" i="19"/>
  <c r="E158" i="19"/>
  <c r="F158" i="19"/>
  <c r="D159" i="19"/>
  <c r="E159" i="19"/>
  <c r="F159" i="19"/>
  <c r="D160" i="19"/>
  <c r="E160" i="19"/>
  <c r="F160" i="19"/>
  <c r="D161" i="19"/>
  <c r="E161" i="19"/>
  <c r="F161" i="19"/>
  <c r="D162" i="19"/>
  <c r="E162" i="19"/>
  <c r="F162" i="19"/>
  <c r="D163" i="19"/>
  <c r="E163" i="19"/>
  <c r="F163" i="19"/>
  <c r="D164" i="19"/>
  <c r="E164" i="19"/>
  <c r="F164" i="19"/>
  <c r="D165" i="19"/>
  <c r="E165" i="19"/>
  <c r="F165" i="19"/>
  <c r="D166" i="19"/>
  <c r="E166" i="19"/>
  <c r="F166" i="19"/>
  <c r="D167" i="19"/>
  <c r="E167" i="19"/>
  <c r="F167" i="19"/>
  <c r="D168" i="19"/>
  <c r="E168" i="19"/>
  <c r="F168" i="19"/>
  <c r="D169" i="19"/>
  <c r="E169" i="19"/>
  <c r="F169" i="19"/>
  <c r="D170" i="19"/>
  <c r="E170" i="19"/>
  <c r="F170" i="19"/>
  <c r="D171" i="19"/>
  <c r="E171" i="19"/>
  <c r="F171" i="19"/>
  <c r="D172" i="19"/>
  <c r="E172" i="19"/>
  <c r="F172" i="19"/>
  <c r="D173" i="19"/>
  <c r="E173" i="19"/>
  <c r="F173" i="19"/>
  <c r="D174" i="19"/>
  <c r="E174" i="19"/>
  <c r="F174" i="19"/>
  <c r="D175" i="19"/>
  <c r="E175" i="19"/>
  <c r="F175" i="19"/>
  <c r="D176" i="19"/>
  <c r="E176" i="19"/>
  <c r="F176" i="19"/>
  <c r="D177" i="19"/>
  <c r="E177" i="19"/>
  <c r="F177" i="19"/>
  <c r="D178" i="19"/>
  <c r="E178" i="19"/>
  <c r="F178" i="19"/>
  <c r="D179" i="19"/>
  <c r="E179" i="19"/>
  <c r="F179" i="19"/>
  <c r="D180" i="19"/>
  <c r="E180" i="19"/>
  <c r="F180" i="19"/>
  <c r="D181" i="19"/>
  <c r="E181" i="19"/>
  <c r="F181" i="19"/>
  <c r="D182" i="19"/>
  <c r="E182" i="19"/>
  <c r="F182" i="19"/>
  <c r="D183" i="19"/>
  <c r="E183" i="19"/>
  <c r="F183" i="19"/>
  <c r="D184" i="19"/>
  <c r="E184" i="19"/>
  <c r="F184" i="19"/>
  <c r="D185" i="19"/>
  <c r="E185" i="19"/>
  <c r="F185" i="19"/>
  <c r="D186" i="19"/>
  <c r="E186" i="19"/>
  <c r="F186" i="19"/>
  <c r="D187" i="19"/>
  <c r="E187" i="19"/>
  <c r="F187" i="19"/>
  <c r="D188" i="19"/>
  <c r="E188" i="19"/>
  <c r="F188" i="19"/>
  <c r="D189" i="19"/>
  <c r="E189" i="19"/>
  <c r="F189" i="19"/>
  <c r="D190" i="19"/>
  <c r="E190" i="19"/>
  <c r="F190" i="19"/>
  <c r="D191" i="19"/>
  <c r="E191" i="19"/>
  <c r="F191" i="19"/>
  <c r="D192" i="19"/>
  <c r="E192" i="19"/>
  <c r="F192" i="19"/>
  <c r="D193" i="19"/>
  <c r="E193" i="19"/>
  <c r="F193" i="19"/>
  <c r="D194" i="19"/>
  <c r="E194" i="19"/>
  <c r="F194" i="19"/>
  <c r="D195" i="19"/>
  <c r="E195" i="19"/>
  <c r="F195" i="19"/>
  <c r="D196" i="19"/>
  <c r="E196" i="19"/>
  <c r="F196" i="19"/>
  <c r="D197" i="19"/>
  <c r="E197" i="19"/>
  <c r="F197" i="19"/>
  <c r="D198" i="19"/>
  <c r="E198" i="19"/>
  <c r="F198" i="19"/>
  <c r="D199" i="19"/>
  <c r="E199" i="19"/>
  <c r="F199" i="19"/>
  <c r="D200" i="19"/>
  <c r="E200" i="19"/>
  <c r="F200" i="19"/>
  <c r="D201" i="19"/>
  <c r="E201" i="19"/>
  <c r="F201" i="19"/>
  <c r="D202" i="19"/>
  <c r="E202" i="19"/>
  <c r="F202" i="19"/>
  <c r="D203" i="19"/>
  <c r="E203" i="19"/>
  <c r="F203" i="19"/>
  <c r="D204" i="19"/>
  <c r="E204" i="19"/>
  <c r="F204" i="19"/>
  <c r="D205" i="19"/>
  <c r="E205" i="19"/>
  <c r="F205" i="19"/>
  <c r="D207" i="19"/>
  <c r="E207" i="19"/>
  <c r="F207" i="19"/>
  <c r="F9" i="19"/>
  <c r="E9" i="19"/>
  <c r="D9" i="19"/>
  <c r="I2" i="19"/>
  <c r="H2" i="19"/>
  <c r="G2" i="19"/>
  <c r="F2" i="19"/>
  <c r="H5" i="19"/>
  <c r="F5" i="19"/>
  <c r="F4" i="19"/>
  <c r="F3" i="19"/>
  <c r="H4" i="19"/>
  <c r="H3" i="19"/>
  <c r="B4" i="19"/>
  <c r="B5" i="19"/>
  <c r="E2" i="19"/>
  <c r="D5" i="19"/>
  <c r="D4" i="19"/>
  <c r="D3" i="19"/>
  <c r="D2" i="19"/>
  <c r="B3" i="19"/>
</calcChain>
</file>

<file path=xl/sharedStrings.xml><?xml version="1.0" encoding="utf-8"?>
<sst xmlns="http://schemas.openxmlformats.org/spreadsheetml/2006/main" count="942" uniqueCount="355">
  <si>
    <t>County</t>
  </si>
  <si>
    <t>Service Area Chart Source</t>
  </si>
  <si>
    <t>Food Secure</t>
  </si>
  <si>
    <r>
      <t xml:space="preserve">For additional data and maps by county, state, and congressional district, please visit </t>
    </r>
    <r>
      <rPr>
        <b/>
        <i/>
        <u/>
        <sz val="10.5"/>
        <color rgb="FF0000FF"/>
        <rFont val="Calibri"/>
        <family val="2"/>
        <scheme val="minor"/>
      </rPr>
      <t>www.feedingamerica.org/mapthegap</t>
    </r>
    <r>
      <rPr>
        <b/>
        <i/>
        <sz val="10.5"/>
        <color theme="1"/>
        <rFont val="Calibri"/>
        <family val="2"/>
        <scheme val="minor"/>
      </rPr>
      <t>.</t>
    </r>
  </si>
  <si>
    <t>Low Threshold Label</t>
  </si>
  <si>
    <t>Medium Threshold Label</t>
  </si>
  <si>
    <t>High Threshold Label</t>
  </si>
  <si>
    <t>The "Meal Gap"</t>
  </si>
  <si>
    <t>Population</t>
  </si>
  <si>
    <t>Food insecurity rate</t>
  </si>
  <si>
    <t>Estimated number food insecure individuals (rounded)</t>
  </si>
  <si>
    <t>Weekly Food Budget Shortfall:</t>
  </si>
  <si>
    <t>National Cost Per Meal:</t>
  </si>
  <si>
    <t>Cost-of-food Index</t>
  </si>
  <si>
    <t>Estimated number food insecure people</t>
  </si>
  <si>
    <r>
      <t>Weighted cost per meal</t>
    </r>
    <r>
      <rPr>
        <b/>
        <vertAlign val="superscript"/>
        <sz val="10"/>
        <rFont val="Calibri"/>
        <family val="2"/>
        <scheme val="minor"/>
      </rPr>
      <t>5</t>
    </r>
  </si>
  <si>
    <r>
      <t>Weekly food-budget shortfall per food insecure person</t>
    </r>
    <r>
      <rPr>
        <b/>
        <vertAlign val="superscript"/>
        <sz val="10"/>
        <rFont val="Calibri"/>
        <family val="2"/>
        <scheme val="minor"/>
      </rPr>
      <t>3</t>
    </r>
  </si>
  <si>
    <t>Cost-of-food index</t>
  </si>
  <si>
    <t>Annual dollars=weekly food budget shortfall * # food insecure persons * 52 weeks * Average months of the year a person is food insecure (7/12)</t>
  </si>
  <si>
    <r>
      <t>Income within the food insecure population</t>
    </r>
    <r>
      <rPr>
        <b/>
        <vertAlign val="superscript"/>
        <sz val="10"/>
        <rFont val="Calibri"/>
        <family val="2"/>
        <scheme val="minor"/>
      </rPr>
      <t>2</t>
    </r>
  </si>
  <si>
    <t>Annual dollars food insecure persons report needing to meet their food needs in this area / Average cost of a meal for food secure individuals in the U.S.</t>
  </si>
  <si>
    <t>Service Area Total</t>
  </si>
  <si>
    <t>Food Bank Name</t>
  </si>
  <si>
    <t>Roadrunner Food Bank</t>
  </si>
  <si>
    <t>High Plains Food Bank</t>
  </si>
  <si>
    <t>Food Bank of Alaska, Inc.</t>
  </si>
  <si>
    <t>Atlanta Community Food Bank</t>
  </si>
  <si>
    <t>Golden Harvest Food Bank</t>
  </si>
  <si>
    <t>Maryland Food Bank</t>
  </si>
  <si>
    <t>The Greater Boston Food Bank</t>
  </si>
  <si>
    <t>Food Bank For New York City</t>
  </si>
  <si>
    <t>Food Bank of Western New York</t>
  </si>
  <si>
    <t>Food Bank of South Jersey</t>
  </si>
  <si>
    <t>Second Harvest Food Bank of Metrolina</t>
  </si>
  <si>
    <t>Chattanooga Area Food Bank</t>
  </si>
  <si>
    <t>Greater Chicago Food Depository</t>
  </si>
  <si>
    <t>Freestore Foodbank</t>
  </si>
  <si>
    <t>Care and Share Food Bank</t>
  </si>
  <si>
    <t>Harvest Hope Food Bank</t>
  </si>
  <si>
    <t>Food Bank of Contra Costa and Solano</t>
  </si>
  <si>
    <t>Food Bank of Corpus Christi</t>
  </si>
  <si>
    <t>North Texas Food Bank</t>
  </si>
  <si>
    <t>Food Bank of the Rockies</t>
  </si>
  <si>
    <t>Food Bank of Iowa</t>
  </si>
  <si>
    <t>Gleaners Community Food Bank of Southeastern Michigan</t>
  </si>
  <si>
    <t>Food Bank of the Southern Tier</t>
  </si>
  <si>
    <t>Second Harvest Food Bank of Northwest Pennsylvania</t>
  </si>
  <si>
    <t>Food Bank of Eastern Michigan</t>
  </si>
  <si>
    <t>Tarrant Area Food Bank</t>
  </si>
  <si>
    <t>Mountaineer Food Bank</t>
  </si>
  <si>
    <t>Feeding America West Michigan Food Bank</t>
  </si>
  <si>
    <t>The Food Bank of Western Massachusetts</t>
  </si>
  <si>
    <t>Hawaii Foodbank, Inc.</t>
  </si>
  <si>
    <t>Houston Food Bank</t>
  </si>
  <si>
    <t>Gleaners Food Bank of Indiana, Inc.</t>
  </si>
  <si>
    <t>Harvesters - The Community Food Network</t>
  </si>
  <si>
    <t>Second Harvest Food Bank of East Tennessee</t>
  </si>
  <si>
    <t>Dare to Care Food Bank</t>
  </si>
  <si>
    <t>South Plains Food Bank</t>
  </si>
  <si>
    <t>Greater Pittsburgh Community Food Bank</t>
  </si>
  <si>
    <t>Mid-South Food Bank</t>
  </si>
  <si>
    <t>Feeding South Florida</t>
  </si>
  <si>
    <t>Feeding America Eastern Wisconsin</t>
  </si>
  <si>
    <t>River Bend Food Bank</t>
  </si>
  <si>
    <t>Montgomery Area Food Bank, Inc.</t>
  </si>
  <si>
    <t>Second Harvest Food Bank of Middle Tennessee</t>
  </si>
  <si>
    <t>Connecticut Food Bank</t>
  </si>
  <si>
    <t>Second Harvest Food Bank of Greater New Orleans and Acadiana</t>
  </si>
  <si>
    <t>Food Bank of Delaware</t>
  </si>
  <si>
    <t>Regional Food Bank of Oklahoma</t>
  </si>
  <si>
    <t>Food Bank for the Heartland</t>
  </si>
  <si>
    <t>Second Harvest Food Bank of Orange County</t>
  </si>
  <si>
    <t>Second Harvest Food Bank of Central Florida</t>
  </si>
  <si>
    <t>Oregon Food Bank</t>
  </si>
  <si>
    <t>Food Bank of Central &amp; Eastern North Carolina</t>
  </si>
  <si>
    <t>Foodlink, Inc.</t>
  </si>
  <si>
    <t>San Antonio Food Bank</t>
  </si>
  <si>
    <t>Second Harvest Food Bank of Santa Clara &amp; San Mateo Counties</t>
  </si>
  <si>
    <t>America's Second Harvest of Coastal Georgia, Inc.</t>
  </si>
  <si>
    <t>Food Lifeline</t>
  </si>
  <si>
    <t>Food Bank of Northern Nevada</t>
  </si>
  <si>
    <t>Second Harvest Inland Northwest</t>
  </si>
  <si>
    <t>Central Illinois Foodbank</t>
  </si>
  <si>
    <t>St. Louis Area Foodbank</t>
  </si>
  <si>
    <t>Second Harvest Heartland</t>
  </si>
  <si>
    <t>Central Pennsylvania Food Bank</t>
  </si>
  <si>
    <t>Food Bank of Central New York</t>
  </si>
  <si>
    <t>Community Food Bank of Eastern Oklahoma</t>
  </si>
  <si>
    <t>Blue Ridge Area Food Bank, Inc.</t>
  </si>
  <si>
    <t>Rhode Island Community Food Bank</t>
  </si>
  <si>
    <t>Capital Area Food Bank</t>
  </si>
  <si>
    <t>Second Harvest Food Bank Santa Cruz County</t>
  </si>
  <si>
    <t>Second Harvest Food Bank of Northwest North Carolina</t>
  </si>
  <si>
    <t>Food Bank of West Central Texas</t>
  </si>
  <si>
    <t>Akron-Canton Regional Foodbank</t>
  </si>
  <si>
    <t>MANNA FoodBank</t>
  </si>
  <si>
    <t>Food Bank of South Central Michigan</t>
  </si>
  <si>
    <t>The Idaho Foodbank</t>
  </si>
  <si>
    <t>Community Food Share</t>
  </si>
  <si>
    <t>Northern Illinois Food Bank</t>
  </si>
  <si>
    <t>HACAP Food Reservoir</t>
  </si>
  <si>
    <t>The Food Bank for Central &amp; Northeast Missouri</t>
  </si>
  <si>
    <t>Feeding the Valley Food Bank</t>
  </si>
  <si>
    <t>North Country Food Bank, Inc.</t>
  </si>
  <si>
    <t>The Foodbank, Inc.</t>
  </si>
  <si>
    <t>Food Bank of the Albemarle</t>
  </si>
  <si>
    <t>Feeding America, Kentucky’s Heartland</t>
  </si>
  <si>
    <t>Shared Harvest Foodbank</t>
  </si>
  <si>
    <t>Community Food Warehouse of Mercer County</t>
  </si>
  <si>
    <t>Second Harvest Food Bank of Southeast North Carolina</t>
  </si>
  <si>
    <t>Community Harvest Food Bank of Northeast Indiana, Inc.</t>
  </si>
  <si>
    <t>Food Bank for Larimer County</t>
  </si>
  <si>
    <t>River Valley Regional Food Bank</t>
  </si>
  <si>
    <t>Second Harvest North Central Food Bank</t>
  </si>
  <si>
    <t>Weld Food Bank</t>
  </si>
  <si>
    <t>Foodshare</t>
  </si>
  <si>
    <t>Food Bank of North Alabama</t>
  </si>
  <si>
    <t>Mississippi Food Network</t>
  </si>
  <si>
    <t>Food Bank of Northeast Arkansas</t>
  </si>
  <si>
    <t>Lowcountry Food Bank</t>
  </si>
  <si>
    <t>Three Square Food Bank</t>
  </si>
  <si>
    <t>God's Pantry Food Bank, Inc.</t>
  </si>
  <si>
    <t>Food Bank of Lincoln, Inc.</t>
  </si>
  <si>
    <t>Middle Georgia Community Food Bank</t>
  </si>
  <si>
    <t>Second Harvest Foodbank of Southern Wisconsin</t>
  </si>
  <si>
    <t>New Hampshire Food Bank</t>
  </si>
  <si>
    <t>United Food Bank</t>
  </si>
  <si>
    <t>Alameda County Community Food Bank</t>
  </si>
  <si>
    <t>West Texas Food Bank</t>
  </si>
  <si>
    <t>Greater Berks Food Bank</t>
  </si>
  <si>
    <t>Channel One Food Bank</t>
  </si>
  <si>
    <t>Foodbank of Santa Barbara County</t>
  </si>
  <si>
    <t>Redwood Empire Food Bank</t>
  </si>
  <si>
    <t>Worcester County Food Bank, Inc.</t>
  </si>
  <si>
    <t>Southeast Missouri Food Bank</t>
  </si>
  <si>
    <t>Feeding South Dakota</t>
  </si>
  <si>
    <t>Second Harvest Foodbank of Clark, Champaign, &amp; Logan Counties</t>
  </si>
  <si>
    <t>Ozarks Food Harvest</t>
  </si>
  <si>
    <t>Second Harvest Community Food Bank</t>
  </si>
  <si>
    <t>America's Second Harvest of the Big Bend, Inc.</t>
  </si>
  <si>
    <t>Toledo Northwestern Ohio Food Bank</t>
  </si>
  <si>
    <t>Second Harvest Food Bank of San Joaquin and Stanislaus Counties</t>
  </si>
  <si>
    <t>Eastern Illinois Foodbank</t>
  </si>
  <si>
    <t>Second Harvest Food Bank of North Central Ohio</t>
  </si>
  <si>
    <t>Northeast Iowa Food Bank</t>
  </si>
  <si>
    <t>Long Island Cares, Inc.</t>
  </si>
  <si>
    <t>Kansas Food Bank</t>
  </si>
  <si>
    <t>Wichita Falls Area Food Bank</t>
  </si>
  <si>
    <t>Second Harvest Food Bank of the Mahoning Valley</t>
  </si>
  <si>
    <t>East Texas Food Bank</t>
  </si>
  <si>
    <t>Second Harvest Northern Lakes Food Bank</t>
  </si>
  <si>
    <t>Second Harvest Food Bank of Northeast Tennessee</t>
  </si>
  <si>
    <t>Great Plains Food Bank</t>
  </si>
  <si>
    <t>Food Bank of the Rio Grande Valley, Inc.</t>
  </si>
  <si>
    <t>Food Bank for Monterey County</t>
  </si>
  <si>
    <t>Good Shepherd Food Bank</t>
  </si>
  <si>
    <t>Food Bank of Central Louisiana</t>
  </si>
  <si>
    <t>Food Bank of Northern Indiana</t>
  </si>
  <si>
    <t>Utah Food Bank</t>
  </si>
  <si>
    <t>Harry Chapin Food Bank of Southwest Florida</t>
  </si>
  <si>
    <t>Community Food Bank</t>
  </si>
  <si>
    <t>All Faiths Food Bank</t>
  </si>
  <si>
    <t>West Ohio Food Bank</t>
  </si>
  <si>
    <t>H &amp; J Weinberg NE PA Regional Food Bank</t>
  </si>
  <si>
    <t>Food Bank of the Golden Crescent</t>
  </si>
  <si>
    <t>Second Harvest of South Georgia, Inc</t>
  </si>
  <si>
    <t>Westmoreland County Food Bank</t>
  </si>
  <si>
    <t>Philabundance</t>
  </si>
  <si>
    <t>City Harvest</t>
  </si>
  <si>
    <t>Greater Baton Rouge Food Bank</t>
  </si>
  <si>
    <t>Hoosier Hills Food Bank</t>
  </si>
  <si>
    <t>Food Gatherers</t>
  </si>
  <si>
    <t>Forgotten Harvest</t>
  </si>
  <si>
    <t>Inter-Faith Food Shuttle</t>
  </si>
  <si>
    <t>The FoodBank of Monmouth and Ocean Counties, Inc.</t>
  </si>
  <si>
    <t>Island Harvest</t>
  </si>
  <si>
    <t>St. Mary's Food Bank Alliance</t>
  </si>
  <si>
    <t>Montana Food Bank Network</t>
  </si>
  <si>
    <t>Southeast Texas Food Bank</t>
  </si>
  <si>
    <t>Food Bank of Northeast Georgia</t>
  </si>
  <si>
    <t>Food Bank of Northwest Louisiana</t>
  </si>
  <si>
    <t>Food Bank of Northeast Louisiana</t>
  </si>
  <si>
    <t>Food Finders Food Bank Inc.</t>
  </si>
  <si>
    <t>Yuma Community Food Bank</t>
  </si>
  <si>
    <t>Northwest Arkansas Food Bank</t>
  </si>
  <si>
    <t>South Texas Food Bank</t>
  </si>
  <si>
    <t>ST</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</si>
  <si>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</si>
  <si>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</si>
  <si>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</si>
  <si>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</si>
  <si>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</si>
  <si>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</si>
  <si>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</si>
  <si>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</si>
  <si>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</si>
  <si>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</si>
  <si>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</si>
  <si>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</si>
  <si>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</si>
  <si>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</si>
  <si>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</si>
  <si>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</si>
  <si>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</si>
  <si>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</si>
  <si>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</si>
  <si>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</si>
  <si>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</si>
  <si>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</si>
  <si>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</si>
  <si>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</si>
  <si>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</si>
  <si>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</si>
  <si>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</si>
  <si>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</si>
  <si>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</si>
  <si>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</si>
  <si>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</si>
  <si>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</si>
  <si>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</si>
  <si>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</si>
  <si>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</si>
  <si>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</si>
  <si>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</si>
  <si>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</si>
  <si>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</si>
  <si>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</si>
  <si>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</si>
  <si>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</si>
  <si>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</si>
  <si>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</si>
  <si>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</si>
  <si>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</si>
  <si>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</si>
  <si>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</si>
  <si>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</si>
  <si>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</si>
  <si>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State</t>
  </si>
  <si>
    <t>% below SNAP threshold of 130% poverty</t>
  </si>
  <si>
    <t>% between 130% and 185% poverty</t>
  </si>
  <si>
    <t>% above Nutrition Pgm threshold of 185% poverty</t>
  </si>
  <si>
    <t>Arkansas Foodbank</t>
  </si>
  <si>
    <t>FeedMore</t>
  </si>
  <si>
    <t>Community Food Bank of Southern Arizona</t>
  </si>
  <si>
    <t>FIND Food Bank</t>
  </si>
  <si>
    <t>Harvest Texarkana Regional Food Bank, Inc.</t>
  </si>
  <si>
    <t>Feeding America Southwest Virginia</t>
  </si>
  <si>
    <t>Community Food Bank of Central Alabama</t>
  </si>
  <si>
    <t>Vermont Foodbank</t>
  </si>
  <si>
    <t>Service Area Overview</t>
  </si>
  <si>
    <t>One State/Income Band</t>
  </si>
  <si>
    <t>Multi-State/Income Band - State1</t>
  </si>
  <si>
    <t>Food Bank for Westchester</t>
  </si>
  <si>
    <t>Food Bank of Northwest Indiana, Inc.</t>
  </si>
  <si>
    <t>Regional Food Bank of Northeastern New York</t>
  </si>
  <si>
    <t>Second Harvest Food Bank of East Central Indiana, Inc.</t>
  </si>
  <si>
    <t>Treasure Coast Food Bank</t>
  </si>
  <si>
    <t>Org ID</t>
  </si>
  <si>
    <t>Member ID:</t>
  </si>
  <si>
    <t xml:space="preserve">Service Area: </t>
  </si>
  <si>
    <r>
      <rPr>
        <vertAlign val="superscript"/>
        <sz val="10"/>
        <color theme="1"/>
        <rFont val="Calibri"/>
        <family val="2"/>
        <scheme val="minor"/>
      </rPr>
      <t>2</t>
    </r>
    <r>
      <rPr>
        <sz val="10"/>
        <color theme="1"/>
        <rFont val="Calibri"/>
        <family val="2"/>
        <scheme val="minor"/>
      </rPr>
      <t>Numbers reflect percentage of food insecure individuals living in households with incomes within the income bands indicated. Eligibility for federal nutrition programs is determined in part by these income thresholds which can vary by state.</t>
    </r>
  </si>
  <si>
    <r>
      <rPr>
        <vertAlign val="superscript"/>
        <sz val="10"/>
        <color indexed="8"/>
        <rFont val="Calibri"/>
        <family val="2"/>
      </rPr>
      <t>3</t>
    </r>
    <r>
      <rPr>
        <sz val="10"/>
        <color indexed="8"/>
        <rFont val="Calibri"/>
        <family val="2"/>
      </rPr>
      <t>Weekly food-budget shortfall is the national average amount of money food insecure people report needing to move to food security, weighted by the cost of food in the area.</t>
    </r>
  </si>
  <si>
    <r>
      <rPr>
        <vertAlign val="superscript"/>
        <sz val="10"/>
        <color theme="1"/>
        <rFont val="Calibri"/>
        <family val="2"/>
        <scheme val="minor"/>
      </rPr>
      <t>4</t>
    </r>
    <r>
      <rPr>
        <sz val="10"/>
        <color theme="1"/>
        <rFont val="Calibri"/>
        <family val="2"/>
        <scheme val="minor"/>
      </rPr>
      <t>Total food-budget shortfall for this year calculated using the following formula:</t>
    </r>
  </si>
  <si>
    <r>
      <rPr>
        <vertAlign val="superscript"/>
        <sz val="10"/>
        <color indexed="8"/>
        <rFont val="Calibri"/>
        <family val="2"/>
      </rPr>
      <t>5</t>
    </r>
    <r>
      <rPr>
        <sz val="10"/>
        <color indexed="8"/>
        <rFont val="Calibri"/>
        <family val="2"/>
      </rPr>
      <t>Weighted cost per meal is the national average cost spent on a meal by food secure persons weighted by the cost of food in the area.</t>
    </r>
  </si>
  <si>
    <r>
      <rPr>
        <vertAlign val="superscript"/>
        <sz val="10"/>
        <color theme="1"/>
        <rFont val="Calibri"/>
        <family val="2"/>
        <scheme val="minor"/>
      </rPr>
      <t>3</t>
    </r>
    <r>
      <rPr>
        <sz val="10"/>
        <color theme="1"/>
        <rFont val="Calibri"/>
        <family val="2"/>
        <scheme val="minor"/>
      </rPr>
      <t>Pricing index created from actual cost of food relative to the cost of food in other states across the U.S.</t>
    </r>
  </si>
  <si>
    <r>
      <t>Annual "Meal Gap"</t>
    </r>
    <r>
      <rPr>
        <b/>
        <vertAlign val="superscript"/>
        <sz val="10"/>
        <color theme="1"/>
        <rFont val="Calibri"/>
        <family val="2"/>
        <scheme val="minor"/>
      </rPr>
      <t>5</t>
    </r>
  </si>
  <si>
    <r>
      <rPr>
        <vertAlign val="superscript"/>
        <sz val="10"/>
        <color theme="1"/>
        <rFont val="Calibri"/>
        <family val="2"/>
        <scheme val="minor"/>
      </rPr>
      <t xml:space="preserve">5 </t>
    </r>
    <r>
      <rPr>
        <sz val="10"/>
        <color theme="1"/>
        <rFont val="Calibri"/>
        <family val="2"/>
        <scheme val="minor"/>
      </rPr>
      <t>Annual "meal gap" represents the following formula:</t>
    </r>
  </si>
  <si>
    <t>Los Angeles Regional Food Bank</t>
  </si>
  <si>
    <t>Foodbank of Southeastern Virginia</t>
  </si>
  <si>
    <t>Food Share, Inc.</t>
  </si>
  <si>
    <t>Second Harvest Food Bank of Lehigh Valley and NE Pennsylvania</t>
  </si>
  <si>
    <t>Greater Lansing Food Bank</t>
  </si>
  <si>
    <t>SE Ohio Foodbank</t>
  </si>
  <si>
    <t>Terre Haute Catholic Charities Foodbank</t>
  </si>
  <si>
    <t>Greater Cleveland Food Bank, Inc.</t>
  </si>
  <si>
    <t>Placer Food Bank</t>
  </si>
  <si>
    <r>
      <t>Ratio of cost-of-food in the service area to national average</t>
    </r>
    <r>
      <rPr>
        <b/>
        <vertAlign val="superscript"/>
        <sz val="10"/>
        <color theme="1"/>
        <rFont val="Calibri"/>
        <family val="2"/>
        <scheme val="minor"/>
      </rPr>
      <t>3</t>
    </r>
  </si>
  <si>
    <r>
      <t>Cost of an average meal in the service area</t>
    </r>
    <r>
      <rPr>
        <b/>
        <vertAlign val="superscript"/>
        <sz val="10"/>
        <color theme="1"/>
        <rFont val="Calibri"/>
        <family val="2"/>
        <scheme val="minor"/>
      </rPr>
      <t>4</t>
    </r>
  </si>
  <si>
    <t>Weighted weekly $ needed by FI</t>
  </si>
  <si>
    <t>Weighted Annual Dollars</t>
  </si>
  <si>
    <t>Cost Per Meal</t>
  </si>
  <si>
    <t>Annual Meal Gap</t>
  </si>
  <si>
    <t>Community FoodBank of New Jersey</t>
  </si>
  <si>
    <t>Feeding America Riverside San Bernardino Counties</t>
  </si>
  <si>
    <t>SF-Marin Food Banks</t>
  </si>
  <si>
    <t>Tri-State Food Bank, Inc.</t>
  </si>
  <si>
    <t>Facing Hunger Foodbank</t>
  </si>
  <si>
    <t>Virginia Peninsula Foodbank</t>
  </si>
  <si>
    <t>Low Threshold in state</t>
  </si>
  <si>
    <t>Low Threshold Type</t>
  </si>
  <si>
    <t>High Threshold in state</t>
  </si>
  <si>
    <t>High Threshold Type</t>
  </si>
  <si>
    <t>SNAP</t>
  </si>
  <si>
    <t>SNAP, Other Nutrition Programs</t>
  </si>
  <si>
    <t>Other Nutrition Programs</t>
  </si>
  <si>
    <t>SNAP, Other Nutition Programs</t>
  </si>
  <si>
    <t>Feeding the Gulf Coast</t>
  </si>
  <si>
    <t>Feeding Tampa Bay</t>
  </si>
  <si>
    <t>Fredericksburg Regional Foodbank</t>
  </si>
  <si>
    <t xml:space="preserve">                    Map the Meal Gap 2017</t>
  </si>
  <si>
    <r>
      <t xml:space="preserve">            Food Insecurity by County in 2015</t>
    </r>
    <r>
      <rPr>
        <b/>
        <vertAlign val="superscript"/>
        <sz val="14"/>
        <color theme="1" tint="0.14996795556505021"/>
        <rFont val="Calibri"/>
        <family val="2"/>
        <scheme val="minor"/>
      </rPr>
      <t xml:space="preserve">                                              </t>
    </r>
  </si>
  <si>
    <r>
      <t>Total food-budget shortfall reported by the food insecure in 2015</t>
    </r>
    <r>
      <rPr>
        <b/>
        <vertAlign val="superscript"/>
        <sz val="10"/>
        <rFont val="Calibri"/>
        <family val="2"/>
        <scheme val="minor"/>
      </rPr>
      <t>4</t>
    </r>
  </si>
  <si>
    <r>
      <t xml:space="preserve">Gundersen, C., A. Dewey, A. Crumbaugh, M. Kato &amp; E. Engelhard. </t>
    </r>
    <r>
      <rPr>
        <i/>
        <sz val="10"/>
        <rFont val="Calibri"/>
        <family val="2"/>
        <scheme val="minor"/>
      </rPr>
      <t>Map the Meal Gap 2017: Food Insecurity and Child Food Insecurity Estimates at the County Level.</t>
    </r>
    <r>
      <rPr>
        <sz val="10"/>
        <rFont val="Calibri"/>
        <family val="2"/>
        <scheme val="minor"/>
      </rPr>
      <t xml:space="preserve"> Feeding America, 2017. This research is generously supported by The Howard G. Buffett Foundation and Nielsen.</t>
    </r>
  </si>
  <si>
    <r>
      <rPr>
        <vertAlign val="superscript"/>
        <sz val="10"/>
        <color theme="1"/>
        <rFont val="Calibri"/>
        <family val="2"/>
        <scheme val="minor"/>
      </rPr>
      <t>1</t>
    </r>
    <r>
      <rPr>
        <sz val="10"/>
        <color theme="1"/>
        <rFont val="Calibri"/>
        <family val="2"/>
        <scheme val="minor"/>
      </rPr>
      <t>Map the Meal Gap's food insecurity rates are determined using data from the 2001-2015 Current Population Survey on individuals in food insecure households; data from the 2015 American Community Survey on median household incomes, poverty rates, homeownership and race and ethnic demographics; and 2015 data from the Bureau of Labor Statistics on unemployment rates.</t>
    </r>
  </si>
  <si>
    <r>
      <rPr>
        <b/>
        <i/>
        <sz val="14"/>
        <color theme="1"/>
        <rFont val="Calibri"/>
        <family val="2"/>
        <scheme val="minor"/>
      </rPr>
      <t>Map the Meal Gap 2017</t>
    </r>
    <r>
      <rPr>
        <b/>
        <sz val="14"/>
        <color theme="1"/>
        <rFont val="Calibri"/>
        <family val="2"/>
        <scheme val="minor"/>
      </rPr>
      <t>: Food Insecurity</t>
    </r>
  </si>
  <si>
    <r>
      <t>Food insecurity rate (2015)</t>
    </r>
    <r>
      <rPr>
        <b/>
        <vertAlign val="superscript"/>
        <sz val="10"/>
        <color theme="1"/>
        <rFont val="Calibri"/>
        <family val="2"/>
        <scheme val="minor"/>
      </rPr>
      <t>1,2</t>
    </r>
  </si>
  <si>
    <r>
      <t xml:space="preserve">Gundersen, C., A. Dewey, A. Crumbaugh, M. Kato &amp; E. Engelhard. </t>
    </r>
    <r>
      <rPr>
        <i/>
        <sz val="10"/>
        <color theme="1"/>
        <rFont val="Calibri"/>
        <family val="2"/>
        <scheme val="minor"/>
      </rPr>
      <t>Map the Meal Gap 2017: Food Insecurity and Child Food Insecurity Estimates at the County Level.</t>
    </r>
    <r>
      <rPr>
        <sz val="10"/>
        <color theme="1"/>
        <rFont val="Calibri"/>
        <family val="2"/>
        <scheme val="minor"/>
      </rPr>
      <t xml:space="preserve"> Feeding America, 2017. This research is generously supported by The Howard G. Buffett Foundation and Nielsen.</t>
    </r>
  </si>
  <si>
    <r>
      <rPr>
        <vertAlign val="superscript"/>
        <sz val="10"/>
        <color theme="1"/>
        <rFont val="Calibri"/>
        <family val="2"/>
        <scheme val="minor"/>
      </rPr>
      <t>1</t>
    </r>
    <r>
      <rPr>
        <sz val="10"/>
        <color theme="1"/>
        <rFont val="Calibri"/>
        <family val="2"/>
        <scheme val="minor"/>
      </rPr>
      <t xml:space="preserve">A person is defined as being food insecure if he or she lives in a household experiencing food insecurity. The food insecurity measures here are derived from the measures of food insecurity found in the nationally representative Current Population Survey. Since 1995, those measures have been calculated from responses to a series of questions about conditions and behaviors known to characterize households having difficulty meeting basic food needs. For more details about how food insecurity is calculated, see Coleman-Jensen, Alisha, Matthew P. Rabbitt, Christian A. Gregory, and Anita Singh. </t>
    </r>
    <r>
      <rPr>
        <i/>
        <sz val="10"/>
        <color theme="1"/>
        <rFont val="Calibri"/>
        <family val="2"/>
        <scheme val="minor"/>
      </rPr>
      <t>Household Food Security in the United States in 2015</t>
    </r>
    <r>
      <rPr>
        <sz val="10"/>
        <color theme="1"/>
        <rFont val="Calibri"/>
        <family val="2"/>
        <scheme val="minor"/>
      </rPr>
      <t xml:space="preserve">, ERR-215, U.S. Department of Agriculture, Economic Research Service, September 2016.
</t>
    </r>
  </si>
  <si>
    <r>
      <rPr>
        <vertAlign val="superscript"/>
        <sz val="10"/>
        <color theme="1"/>
        <rFont val="Calibri"/>
        <family val="2"/>
        <scheme val="minor"/>
      </rPr>
      <t xml:space="preserve">4 </t>
    </r>
    <r>
      <rPr>
        <sz val="10"/>
        <color theme="1"/>
        <rFont val="Calibri"/>
        <family val="2"/>
        <scheme val="minor"/>
      </rPr>
      <t>Weighted cost per meal is the national average cost spent on a meal by food secure persons, $2.94, weighted by the cost of food in the area</t>
    </r>
  </si>
  <si>
    <r>
      <rPr>
        <vertAlign val="superscript"/>
        <sz val="10"/>
        <color theme="1"/>
        <rFont val="Calibri"/>
        <family val="2"/>
        <scheme val="minor"/>
      </rPr>
      <t>2</t>
    </r>
    <r>
      <rPr>
        <sz val="10"/>
        <color theme="1"/>
        <rFont val="Calibri"/>
        <family val="2"/>
        <scheme val="minor"/>
      </rPr>
      <t>Food insecurity rates shown here may differ from the state-level prevalence rates of food insecurity presented in "Household Food Security in the United States in 2015" (ibid.) Among other factors, those rates are three-year average rates for the period 2013-2015; the rates presented above reflect one-year rates for 2015. For more information about these factors, please see the supplemental methodology information on HungerNet.</t>
    </r>
  </si>
  <si>
    <t>Central Texas Food Bank</t>
  </si>
  <si>
    <t>Mid-Ohio Foodbank</t>
  </si>
  <si>
    <t>Feeding San Diego</t>
  </si>
  <si>
    <t>El Pasoans Fighting Hunger</t>
  </si>
  <si>
    <t>Feeding Northeast Florida</t>
  </si>
  <si>
    <t>Ada</t>
  </si>
  <si>
    <t>Adams</t>
  </si>
  <si>
    <t>Bannock</t>
  </si>
  <si>
    <t>Bear Lake</t>
  </si>
  <si>
    <t>Bingham</t>
  </si>
  <si>
    <t>Blaine</t>
  </si>
  <si>
    <t>Boise</t>
  </si>
  <si>
    <t>Bonneville</t>
  </si>
  <si>
    <t>Butte</t>
  </si>
  <si>
    <t>Camas</t>
  </si>
  <si>
    <t>Canyon</t>
  </si>
  <si>
    <t>Caribou</t>
  </si>
  <si>
    <t>Cassia</t>
  </si>
  <si>
    <t>Clark</t>
  </si>
  <si>
    <t>Clearwater</t>
  </si>
  <si>
    <t>Custer</t>
  </si>
  <si>
    <t>Elmore</t>
  </si>
  <si>
    <t>Franklin</t>
  </si>
  <si>
    <t>Fremont</t>
  </si>
  <si>
    <t>Gem</t>
  </si>
  <si>
    <t>Gooding</t>
  </si>
  <si>
    <t>Idaho</t>
  </si>
  <si>
    <t>Jefferson</t>
  </si>
  <si>
    <t>Jerome</t>
  </si>
  <si>
    <t>Latah</t>
  </si>
  <si>
    <t>Lemhi</t>
  </si>
  <si>
    <t>Lewis</t>
  </si>
  <si>
    <t>Lincoln</t>
  </si>
  <si>
    <t>Madison</t>
  </si>
  <si>
    <t>Minidoka</t>
  </si>
  <si>
    <t>Nez Perce</t>
  </si>
  <si>
    <t>Oneida</t>
  </si>
  <si>
    <t>Owyhee</t>
  </si>
  <si>
    <t>Payette</t>
  </si>
  <si>
    <t>Power</t>
  </si>
  <si>
    <t>Teton</t>
  </si>
  <si>
    <t>Twin Falls</t>
  </si>
  <si>
    <t>Valley</t>
  </si>
  <si>
    <t>Washington</t>
  </si>
  <si>
    <t>higher than the national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</si>
</sst>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_(* #,##0.000_);_(* \(#,##0.000\);_(* &quot;-&quot;??_);_(@_)"/>
    <numFmt numFmtId="167" formatCode="_(&quot;$&quot;* #,##0_);_(&quot;$&quot;* \(#,##0\);_(&quot;$&quot;* &quot;-&quot;??_);_(@_)"/>
  </numFmts>
  <fonts count="58" x14ac:knownFonts="1">
    <font>
      <sz val="11"/>
      <color theme="1"/>
      <name val="Calibri"/>
      <family val="2"/>
      <scheme val="minor"/>
    </font>
    <font>
      <sz val="11"/>
      <color indexed="8"/>
      <name val="Calibri"/>
      <family val="2"/>
    </font>
    <font>
      <sz val="11"/>
      <color theme="1"/>
      <name val="Calibri"/>
      <family val="2"/>
      <scheme val="minor"/>
    </font>
    <font>
      <sz val="12"/>
      <color theme="1"/>
      <name val="Times New Roman"/>
      <family val="2"/>
    </font>
    <font>
      <sz val="11"/>
      <color theme="0"/>
      <name val="Calibri"/>
      <family val="2"/>
      <scheme val="minor"/>
    </font>
    <font>
      <sz val="12"/>
      <color theme="0"/>
      <name val="Times New Roman"/>
      <family val="2"/>
    </font>
    <font>
      <sz val="11"/>
      <color rgb="FF9C0006"/>
      <name val="Calibri"/>
      <family val="2"/>
      <scheme val="minor"/>
    </font>
    <font>
      <sz val="12"/>
      <color rgb="FF9C0006"/>
      <name val="Times New Roman"/>
      <family val="2"/>
    </font>
    <font>
      <b/>
      <sz val="11"/>
      <color rgb="FFFA7D00"/>
      <name val="Calibri"/>
      <family val="2"/>
      <scheme val="minor"/>
    </font>
    <font>
      <b/>
      <sz val="12"/>
      <color rgb="FFFA7D00"/>
      <name val="Times New Roman"/>
      <family val="2"/>
    </font>
    <font>
      <b/>
      <sz val="11"/>
      <color theme="0"/>
      <name val="Calibri"/>
      <family val="2"/>
      <scheme val="minor"/>
    </font>
    <font>
      <b/>
      <sz val="12"/>
      <color theme="0"/>
      <name val="Times New Roman"/>
      <family val="2"/>
    </font>
    <font>
      <i/>
      <sz val="11"/>
      <color rgb="FF7F7F7F"/>
      <name val="Calibri"/>
      <family val="2"/>
      <scheme val="minor"/>
    </font>
    <font>
      <i/>
      <sz val="12"/>
      <color rgb="FF7F7F7F"/>
      <name val="Times New Roman"/>
      <family val="2"/>
    </font>
    <font>
      <sz val="11"/>
      <color rgb="FF006100"/>
      <name val="Calibri"/>
      <family val="2"/>
      <scheme val="minor"/>
    </font>
    <font>
      <sz val="12"/>
      <color rgb="FF006100"/>
      <name val="Times New Roman"/>
      <family val="2"/>
    </font>
    <font>
      <b/>
      <sz val="15"/>
      <color theme="3"/>
      <name val="Calibri"/>
      <family val="2"/>
      <scheme val="minor"/>
    </font>
    <font>
      <b/>
      <sz val="15"/>
      <color theme="3"/>
      <name val="Times New Roman"/>
      <family val="2"/>
    </font>
    <font>
      <b/>
      <sz val="13"/>
      <color theme="3"/>
      <name val="Calibri"/>
      <family val="2"/>
      <scheme val="minor"/>
    </font>
    <font>
      <b/>
      <sz val="13"/>
      <color theme="3"/>
      <name val="Times New Roman"/>
      <family val="2"/>
    </font>
    <font>
      <b/>
      <sz val="11"/>
      <color theme="3"/>
      <name val="Calibri"/>
      <family val="2"/>
      <scheme val="minor"/>
    </font>
    <font>
      <b/>
      <sz val="11"/>
      <color theme="3"/>
      <name val="Times New Roman"/>
      <family val="2"/>
    </font>
    <font>
      <sz val="11"/>
      <color rgb="FF3F3F76"/>
      <name val="Calibri"/>
      <family val="2"/>
      <scheme val="minor"/>
    </font>
    <font>
      <sz val="12"/>
      <color rgb="FF3F3F76"/>
      <name val="Times New Roman"/>
      <family val="2"/>
    </font>
    <font>
      <sz val="11"/>
      <color rgb="FFFA7D00"/>
      <name val="Calibri"/>
      <family val="2"/>
      <scheme val="minor"/>
    </font>
    <font>
      <sz val="12"/>
      <color rgb="FFFA7D00"/>
      <name val="Times New Roman"/>
      <family val="2"/>
    </font>
    <font>
      <sz val="11"/>
      <color rgb="FF9C6500"/>
      <name val="Calibri"/>
      <family val="2"/>
      <scheme val="minor"/>
    </font>
    <font>
      <sz val="12"/>
      <color rgb="FF9C6500"/>
      <name val="Times New Roman"/>
      <family val="2"/>
    </font>
    <font>
      <b/>
      <sz val="11"/>
      <color rgb="FF3F3F3F"/>
      <name val="Calibri"/>
      <family val="2"/>
      <scheme val="minor"/>
    </font>
    <font>
      <b/>
      <sz val="12"/>
      <color rgb="FF3F3F3F"/>
      <name val="Times New Roman"/>
      <family val="2"/>
    </font>
    <font>
      <b/>
      <sz val="18"/>
      <color theme="3"/>
      <name val="Cambria"/>
      <family val="2"/>
      <scheme val="major"/>
    </font>
    <font>
      <b/>
      <sz val="11"/>
      <color theme="1"/>
      <name val="Calibri"/>
      <family val="2"/>
      <scheme val="minor"/>
    </font>
    <font>
      <b/>
      <sz val="12"/>
      <color theme="1"/>
      <name val="Times New Roman"/>
      <family val="2"/>
    </font>
    <font>
      <sz val="11"/>
      <color rgb="FFFF0000"/>
      <name val="Calibri"/>
      <family val="2"/>
      <scheme val="minor"/>
    </font>
    <font>
      <sz val="12"/>
      <color rgb="FFFF0000"/>
      <name val="Times New Roman"/>
      <family val="2"/>
    </font>
    <font>
      <b/>
      <sz val="10"/>
      <color theme="1"/>
      <name val="Calibri"/>
      <family val="2"/>
      <scheme val="minor"/>
    </font>
    <font>
      <sz val="10"/>
      <color theme="1"/>
      <name val="Calibri"/>
      <family val="2"/>
      <scheme val="minor"/>
    </font>
    <font>
      <i/>
      <sz val="10"/>
      <color theme="1"/>
      <name val="Calibri"/>
      <family val="2"/>
      <scheme val="minor"/>
    </font>
    <font>
      <b/>
      <sz val="14"/>
      <color theme="1"/>
      <name val="Calibri"/>
      <family val="2"/>
      <scheme val="minor"/>
    </font>
    <font>
      <sz val="10"/>
      <name val="Calibri"/>
      <family val="2"/>
      <scheme val="minor"/>
    </font>
    <font>
      <sz val="10"/>
      <name val="Calibri"/>
      <family val="2"/>
    </font>
    <font>
      <b/>
      <sz val="10"/>
      <name val="Calibri"/>
      <family val="2"/>
      <scheme val="minor"/>
    </font>
    <font>
      <b/>
      <sz val="24"/>
      <color theme="9" tint="-0.249977111117893"/>
      <name val="Calibri"/>
      <family val="2"/>
      <scheme val="minor"/>
    </font>
    <font>
      <b/>
      <i/>
      <sz val="14"/>
      <color theme="1" tint="0.14999847407452621"/>
      <name val="Calibri"/>
      <family val="2"/>
      <scheme val="minor"/>
    </font>
    <font>
      <b/>
      <i/>
      <sz val="10.5"/>
      <color theme="1"/>
      <name val="Calibri"/>
      <family val="2"/>
      <scheme val="minor"/>
    </font>
    <font>
      <b/>
      <i/>
      <u/>
      <sz val="10.5"/>
      <color rgb="FF0000FF"/>
      <name val="Calibri"/>
      <family val="2"/>
      <scheme val="minor"/>
    </font>
    <font>
      <vertAlign val="superscript"/>
      <sz val="10"/>
      <color theme="1"/>
      <name val="Calibri"/>
      <family val="2"/>
      <scheme val="minor"/>
    </font>
    <font>
      <b/>
      <vertAlign val="superscript"/>
      <sz val="10"/>
      <color theme="1"/>
      <name val="Calibri"/>
      <family val="2"/>
      <scheme val="minor"/>
    </font>
    <font>
      <sz val="10"/>
      <color indexed="8"/>
      <name val="Calibri"/>
      <family val="2"/>
    </font>
    <font>
      <vertAlign val="superscript"/>
      <sz val="10"/>
      <color indexed="8"/>
      <name val="Calibri"/>
      <family val="2"/>
    </font>
    <font>
      <b/>
      <vertAlign val="superscript"/>
      <sz val="10"/>
      <name val="Calibri"/>
      <family val="2"/>
      <scheme val="minor"/>
    </font>
    <font>
      <b/>
      <i/>
      <sz val="10"/>
      <color theme="1"/>
      <name val="Calibri"/>
      <family val="2"/>
      <scheme val="minor"/>
    </font>
    <font>
      <b/>
      <vertAlign val="superscript"/>
      <sz val="14"/>
      <color theme="1" tint="0.14996795556505021"/>
      <name val="Calibri"/>
      <family val="2"/>
      <scheme val="minor"/>
    </font>
    <font>
      <b/>
      <sz val="14"/>
      <color theme="1" tint="0.14999847407452621"/>
      <name val="Calibri"/>
      <family val="2"/>
      <scheme val="minor"/>
    </font>
    <font>
      <i/>
      <sz val="10"/>
      <name val="Calibri"/>
      <family val="2"/>
      <scheme val="minor"/>
    </font>
    <font>
      <b/>
      <sz val="11"/>
      <name val="Calibri"/>
      <family val="2"/>
      <scheme val="minor"/>
    </font>
    <font>
      <sz val="11"/>
      <name val="Calibri"/>
      <family val="2"/>
      <scheme val="minor"/>
    </font>
    <font>
      <b/>
      <i/>
      <sz val="14"/>
      <color theme="1"/>
      <name val="Calibri"/>
      <family val="2"/>
      <scheme val="minor"/>
    </font>
  </fonts>
  <fills count="4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59999389629810485"/>
        <bgColor indexed="64"/>
      </patternFill>
    </fill>
    <fill>
      <patternFill patternType="solid">
        <fgColor theme="9"/>
        <bgColor indexed="64"/>
      </patternFill>
    </fill>
    <fill>
      <patternFill patternType="solid">
        <fgColor theme="9" tint="0.39997558519241921"/>
        <bgColor theme="6"/>
      </patternFill>
    </fill>
    <fill>
      <patternFill patternType="solid">
        <fgColor theme="6" tint="0.39997558519241921"/>
        <bgColor theme="6"/>
      </patternFill>
    </fill>
    <fill>
      <patternFill patternType="solid">
        <fgColor theme="9" tint="0.79998168889431442"/>
        <bgColor theme="0" tint="-0.14999847407452621"/>
      </patternFill>
    </fill>
    <fill>
      <patternFill patternType="solid">
        <fgColor theme="6" tint="0.79998168889431442"/>
        <bgColor theme="0" tint="-0.14999847407452621"/>
      </patternFill>
    </fill>
    <fill>
      <patternFill patternType="solid">
        <fgColor theme="7"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FFFF00"/>
        <bgColor indexed="64"/>
      </patternFill>
    </fill>
  </fills>
  <borders count="31">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auto="1"/>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medium">
        <color auto="1"/>
      </top>
      <bottom style="medium">
        <color auto="1"/>
      </bottom>
      <diagonal/>
    </border>
    <border>
      <left style="thin">
        <color theme="0"/>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theme="0"/>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0"/>
      </right>
      <top style="medium">
        <color auto="1"/>
      </top>
      <bottom style="medium">
        <color auto="1"/>
      </bottom>
      <diagonal/>
    </border>
  </borders>
  <cellStyleXfs count="89">
    <xf numFmtId="0" fontId="0" fillId="0" borderId="0"/>
    <xf numFmtId="0" fontId="2" fillId="2" borderId="0" applyNumberFormat="0" applyBorder="0" applyAlignment="0" applyProtection="0"/>
    <xf numFmtId="0" fontId="3" fillId="2" borderId="0" applyNumberFormat="0" applyBorder="0" applyAlignment="0" applyProtection="0"/>
    <xf numFmtId="0" fontId="2" fillId="3"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3" fillId="4" borderId="0" applyNumberFormat="0" applyBorder="0" applyAlignment="0" applyProtection="0"/>
    <xf numFmtId="0" fontId="2" fillId="5"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6" borderId="0" applyNumberFormat="0" applyBorder="0" applyAlignment="0" applyProtection="0"/>
    <xf numFmtId="0" fontId="2" fillId="7" borderId="0" applyNumberFormat="0" applyBorder="0" applyAlignment="0" applyProtection="0"/>
    <xf numFmtId="0" fontId="3" fillId="7" borderId="0" applyNumberFormat="0" applyBorder="0" applyAlignment="0" applyProtection="0"/>
    <xf numFmtId="0" fontId="2" fillId="8" borderId="0" applyNumberFormat="0" applyBorder="0" applyAlignment="0" applyProtection="0"/>
    <xf numFmtId="0" fontId="3" fillId="8"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2" fillId="11"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3" fillId="12"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5" fillId="14" borderId="0" applyNumberFormat="0" applyBorder="0" applyAlignment="0" applyProtection="0"/>
    <xf numFmtId="0" fontId="4" fillId="15"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5" fillId="16"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4" fillId="18" borderId="0" applyNumberFormat="0" applyBorder="0" applyAlignment="0" applyProtection="0"/>
    <xf numFmtId="0" fontId="5" fillId="18" borderId="0" applyNumberFormat="0" applyBorder="0" applyAlignment="0" applyProtection="0"/>
    <xf numFmtId="0" fontId="4" fillId="19" borderId="0" applyNumberFormat="0" applyBorder="0" applyAlignment="0" applyProtection="0"/>
    <xf numFmtId="0" fontId="5" fillId="19" borderId="0" applyNumberFormat="0" applyBorder="0" applyAlignment="0" applyProtection="0"/>
    <xf numFmtId="0" fontId="4" fillId="20" borderId="0" applyNumberFormat="0" applyBorder="0" applyAlignment="0" applyProtection="0"/>
    <xf numFmtId="0" fontId="5" fillId="20" borderId="0" applyNumberFormat="0" applyBorder="0" applyAlignment="0" applyProtection="0"/>
    <xf numFmtId="0" fontId="4" fillId="21"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5" fillId="22" borderId="0" applyNumberFormat="0" applyBorder="0" applyAlignment="0" applyProtection="0"/>
    <xf numFmtId="0" fontId="4" fillId="23"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5"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6" borderId="0" applyNumberFormat="0" applyBorder="0" applyAlignment="0" applyProtection="0"/>
    <xf numFmtId="0" fontId="8" fillId="27" borderId="7" applyNumberFormat="0" applyAlignment="0" applyProtection="0"/>
    <xf numFmtId="0" fontId="9" fillId="27" borderId="7" applyNumberFormat="0" applyAlignment="0" applyProtection="0"/>
    <xf numFmtId="0" fontId="10" fillId="28" borderId="8" applyNumberFormat="0" applyAlignment="0" applyProtection="0"/>
    <xf numFmtId="0" fontId="11" fillId="28" borderId="8"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29" borderId="0" applyNumberFormat="0" applyBorder="0" applyAlignment="0" applyProtection="0"/>
    <xf numFmtId="0" fontId="16"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1"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30" borderId="7" applyNumberFormat="0" applyAlignment="0" applyProtection="0"/>
    <xf numFmtId="0" fontId="23" fillId="30" borderId="7" applyNumberFormat="0" applyAlignment="0" applyProtection="0"/>
    <xf numFmtId="0" fontId="24" fillId="0" borderId="12" applyNumberFormat="0" applyFill="0" applyAlignment="0" applyProtection="0"/>
    <xf numFmtId="0" fontId="25" fillId="0" borderId="12" applyNumberFormat="0" applyFill="0" applyAlignment="0" applyProtection="0"/>
    <xf numFmtId="0" fontId="26" fillId="31" borderId="0" applyNumberFormat="0" applyBorder="0" applyAlignment="0" applyProtection="0"/>
    <xf numFmtId="0" fontId="27" fillId="31" borderId="0" applyNumberFormat="0" applyBorder="0" applyAlignment="0" applyProtection="0"/>
    <xf numFmtId="0" fontId="3" fillId="0" borderId="0"/>
    <xf numFmtId="0" fontId="2" fillId="32" borderId="13" applyNumberFormat="0" applyFont="0" applyAlignment="0" applyProtection="0"/>
    <xf numFmtId="0" fontId="3" fillId="32" borderId="13" applyNumberFormat="0" applyFont="0" applyAlignment="0" applyProtection="0"/>
    <xf numFmtId="0" fontId="28" fillId="27" borderId="14" applyNumberFormat="0" applyAlignment="0" applyProtection="0"/>
    <xf numFmtId="0" fontId="29" fillId="27" borderId="14" applyNumberFormat="0" applyAlignment="0" applyProtection="0"/>
    <xf numFmtId="9" fontId="2"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0" borderId="1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159">
    <xf numFmtId="0" fontId="0" fillId="0" borderId="0" xfId="0"/>
    <xf numFmtId="0" fontId="0" fillId="0" borderId="0" xfId="0" applyFill="1" applyAlignment="1">
      <alignment wrapText="1"/>
    </xf>
    <xf numFmtId="0" fontId="37" fillId="0" borderId="0" xfId="0" applyFont="1"/>
    <xf numFmtId="0" fontId="0" fillId="0" borderId="0" xfId="0" applyFill="1"/>
    <xf numFmtId="0" fontId="31" fillId="0" borderId="0" xfId="0" applyFont="1" applyFill="1"/>
    <xf numFmtId="0" fontId="0" fillId="0" borderId="0" xfId="0"/>
    <xf numFmtId="0" fontId="36" fillId="0" borderId="0" xfId="0" applyFont="1"/>
    <xf numFmtId="0" fontId="31" fillId="0" borderId="0" xfId="0" applyFont="1"/>
    <xf numFmtId="0" fontId="35" fillId="0" borderId="0" xfId="0" applyFont="1" applyFill="1" applyAlignment="1">
      <alignment horizontal="left"/>
    </xf>
    <xf numFmtId="0" fontId="35" fillId="33" borderId="1" xfId="0" applyFont="1" applyFill="1" applyBorder="1" applyAlignment="1">
      <alignment horizontal="left"/>
    </xf>
    <xf numFmtId="0" fontId="35" fillId="33" borderId="4" xfId="0" applyFont="1" applyFill="1" applyBorder="1" applyAlignment="1">
      <alignment horizontal="left"/>
    </xf>
    <xf numFmtId="0" fontId="38" fillId="0" borderId="0" xfId="0" applyFont="1" applyFill="1" applyAlignment="1">
      <alignment horizontal="left"/>
    </xf>
    <xf numFmtId="0" fontId="35" fillId="0" borderId="0" xfId="0" applyFont="1" applyFill="1" applyBorder="1" applyAlignment="1">
      <alignment horizontal="left"/>
    </xf>
    <xf numFmtId="0" fontId="0" fillId="0" borderId="0" xfId="0"/>
    <xf numFmtId="0" fontId="0" fillId="0" borderId="0" xfId="0" applyFill="1" applyBorder="1"/>
    <xf numFmtId="0" fontId="0" fillId="0" borderId="0" xfId="0" applyBorder="1"/>
    <xf numFmtId="165" fontId="35" fillId="0" borderId="0" xfId="55" applyNumberFormat="1" applyFont="1" applyFill="1" applyBorder="1" applyAlignment="1">
      <alignment horizontal="left"/>
    </xf>
    <xf numFmtId="0" fontId="0" fillId="0" borderId="0" xfId="0" applyBorder="1" applyAlignment="1">
      <alignment horizontal="right"/>
    </xf>
    <xf numFmtId="0" fontId="36" fillId="0" borderId="0" xfId="0" applyFont="1" applyAlignment="1">
      <alignment horizontal="right"/>
    </xf>
    <xf numFmtId="0" fontId="0" fillId="0" borderId="0" xfId="0" applyAlignment="1">
      <alignment horizontal="right"/>
    </xf>
    <xf numFmtId="0" fontId="36" fillId="0" borderId="0" xfId="0" applyFont="1" applyAlignment="1">
      <alignment horizontal="left" wrapText="1"/>
    </xf>
    <xf numFmtId="0" fontId="36" fillId="0" borderId="0" xfId="0" applyFont="1" applyFill="1" applyAlignment="1">
      <alignment wrapText="1"/>
    </xf>
    <xf numFmtId="0" fontId="36" fillId="0" borderId="0" xfId="0" applyFont="1" applyAlignment="1">
      <alignment wrapText="1"/>
    </xf>
    <xf numFmtId="9" fontId="0" fillId="0" borderId="0" xfId="82" applyFont="1" applyBorder="1"/>
    <xf numFmtId="9" fontId="36" fillId="0" borderId="0" xfId="82" applyFont="1"/>
    <xf numFmtId="9" fontId="0" fillId="0" borderId="0" xfId="82" applyFont="1"/>
    <xf numFmtId="0" fontId="35" fillId="34" borderId="0" xfId="0" applyFont="1" applyFill="1" applyAlignment="1">
      <alignment wrapText="1"/>
    </xf>
    <xf numFmtId="164" fontId="35" fillId="33" borderId="2" xfId="82" applyNumberFormat="1" applyFont="1" applyFill="1" applyBorder="1" applyAlignment="1">
      <alignment horizontal="right"/>
    </xf>
    <xf numFmtId="165" fontId="35" fillId="33" borderId="5" xfId="55" applyNumberFormat="1" applyFont="1" applyFill="1" applyBorder="1" applyAlignment="1">
      <alignment horizontal="left"/>
    </xf>
    <xf numFmtId="0" fontId="0" fillId="0" borderId="0" xfId="0" applyNumberFormat="1"/>
    <xf numFmtId="0" fontId="0" fillId="0" borderId="0" xfId="0" applyNumberFormat="1" applyFill="1"/>
    <xf numFmtId="0" fontId="0" fillId="0" borderId="0" xfId="0" applyAlignment="1">
      <alignment horizontal="left"/>
    </xf>
    <xf numFmtId="0" fontId="42" fillId="0" borderId="0" xfId="0" applyFont="1" applyFill="1" applyBorder="1" applyAlignment="1">
      <alignment horizontal="center"/>
    </xf>
    <xf numFmtId="0" fontId="39" fillId="37" borderId="3" xfId="0" applyFont="1" applyFill="1" applyBorder="1" applyAlignment="1">
      <alignment horizontal="left"/>
    </xf>
    <xf numFmtId="164" fontId="39" fillId="37" borderId="0" xfId="82" applyNumberFormat="1" applyFont="1" applyFill="1" applyBorder="1" applyAlignment="1">
      <alignment horizontal="center"/>
    </xf>
    <xf numFmtId="9" fontId="39" fillId="38" borderId="3" xfId="82" applyNumberFormat="1" applyFont="1" applyFill="1" applyBorder="1" applyAlignment="1">
      <alignment horizontal="center"/>
    </xf>
    <xf numFmtId="9" fontId="40" fillId="38" borderId="17" xfId="82" applyNumberFormat="1" applyFont="1" applyFill="1" applyBorder="1" applyAlignment="1">
      <alignment horizontal="center"/>
    </xf>
    <xf numFmtId="0" fontId="39" fillId="0" borderId="3" xfId="0" applyFont="1" applyBorder="1" applyAlignment="1">
      <alignment horizontal="left"/>
    </xf>
    <xf numFmtId="164" fontId="39" fillId="0" borderId="0" xfId="82" applyNumberFormat="1" applyFont="1" applyBorder="1" applyAlignment="1">
      <alignment horizontal="center"/>
    </xf>
    <xf numFmtId="9" fontId="39" fillId="0" borderId="3" xfId="82" applyNumberFormat="1" applyFont="1" applyBorder="1" applyAlignment="1">
      <alignment horizontal="center"/>
    </xf>
    <xf numFmtId="9" fontId="40" fillId="0" borderId="17" xfId="82" applyNumberFormat="1" applyFont="1" applyBorder="1" applyAlignment="1">
      <alignment horizontal="center"/>
    </xf>
    <xf numFmtId="0" fontId="36" fillId="0" borderId="0" xfId="0" applyFont="1" applyAlignment="1">
      <alignment horizontal="left"/>
    </xf>
    <xf numFmtId="0" fontId="37" fillId="0" borderId="0" xfId="0" applyFont="1" applyAlignment="1">
      <alignment horizontal="left"/>
    </xf>
    <xf numFmtId="0" fontId="36" fillId="0" borderId="0" xfId="0" applyFont="1" applyAlignment="1">
      <alignment horizontal="left" wrapText="1"/>
    </xf>
    <xf numFmtId="0" fontId="36" fillId="0" borderId="0" xfId="0" applyFont="1" applyAlignment="1">
      <alignment vertical="top" wrapText="1"/>
    </xf>
    <xf numFmtId="164" fontId="35" fillId="39" borderId="0" xfId="82" applyNumberFormat="1" applyFont="1" applyFill="1" applyBorder="1" applyAlignment="1">
      <alignment horizontal="center" wrapText="1"/>
    </xf>
    <xf numFmtId="166" fontId="0" fillId="0" borderId="0" xfId="0" applyNumberFormat="1" applyBorder="1"/>
    <xf numFmtId="166" fontId="35" fillId="0" borderId="20" xfId="55" applyNumberFormat="1" applyFont="1" applyFill="1" applyBorder="1"/>
    <xf numFmtId="44" fontId="35" fillId="0" borderId="21" xfId="58" applyNumberFormat="1" applyFont="1" applyBorder="1"/>
    <xf numFmtId="167" fontId="35" fillId="0" borderId="21" xfId="58" applyNumberFormat="1" applyFont="1" applyBorder="1"/>
    <xf numFmtId="165" fontId="35" fillId="0" borderId="22" xfId="55" applyNumberFormat="1" applyFont="1" applyBorder="1"/>
    <xf numFmtId="166" fontId="36" fillId="0" borderId="0" xfId="58" applyNumberFormat="1" applyFont="1"/>
    <xf numFmtId="44" fontId="36" fillId="0" borderId="0" xfId="58" applyFont="1"/>
    <xf numFmtId="167" fontId="39" fillId="37" borderId="0" xfId="58" applyNumberFormat="1" applyFont="1" applyFill="1" applyBorder="1" applyAlignment="1">
      <alignment horizontal="center"/>
    </xf>
    <xf numFmtId="167" fontId="39" fillId="0" borderId="0" xfId="58" applyNumberFormat="1" applyFont="1" applyBorder="1" applyAlignment="1">
      <alignment horizontal="center"/>
    </xf>
    <xf numFmtId="44" fontId="39" fillId="37" borderId="0" xfId="58" applyFont="1" applyFill="1" applyBorder="1" applyAlignment="1">
      <alignment horizontal="center" vertical="center"/>
    </xf>
    <xf numFmtId="44" fontId="39" fillId="0" borderId="0" xfId="58" applyFont="1" applyBorder="1" applyAlignment="1">
      <alignment horizontal="center" vertical="center"/>
    </xf>
    <xf numFmtId="166" fontId="39" fillId="37" borderId="3" xfId="55" applyNumberFormat="1" applyFont="1" applyFill="1" applyBorder="1" applyAlignment="1">
      <alignment horizontal="right"/>
    </xf>
    <xf numFmtId="166" fontId="39" fillId="0" borderId="3" xfId="55" applyNumberFormat="1" applyFont="1" applyBorder="1" applyAlignment="1">
      <alignment horizontal="right"/>
    </xf>
    <xf numFmtId="0" fontId="0" fillId="33" borderId="16" xfId="0" applyFill="1" applyBorder="1" applyAlignment="1">
      <alignment horizontal="right"/>
    </xf>
    <xf numFmtId="0" fontId="0" fillId="33" borderId="4" xfId="0" applyFill="1" applyBorder="1"/>
    <xf numFmtId="0" fontId="0" fillId="33" borderId="5" xfId="0" applyFill="1" applyBorder="1"/>
    <xf numFmtId="0" fontId="0" fillId="33" borderId="3" xfId="0" applyFill="1" applyBorder="1"/>
    <xf numFmtId="0" fontId="0" fillId="40" borderId="1" xfId="0" applyFill="1" applyBorder="1"/>
    <xf numFmtId="0" fontId="0" fillId="40" borderId="17" xfId="0" applyFill="1" applyBorder="1"/>
    <xf numFmtId="0" fontId="0" fillId="40" borderId="5" xfId="0" applyFill="1" applyBorder="1"/>
    <xf numFmtId="0" fontId="0" fillId="40" borderId="3" xfId="0" applyNumberFormat="1" applyFill="1" applyBorder="1"/>
    <xf numFmtId="0" fontId="0" fillId="40" borderId="4" xfId="0" applyNumberFormat="1" applyFill="1" applyBorder="1"/>
    <xf numFmtId="0" fontId="0" fillId="33" borderId="6" xfId="0" applyFill="1" applyBorder="1" applyAlignment="1">
      <alignment horizontal="right"/>
    </xf>
    <xf numFmtId="0" fontId="35" fillId="0" borderId="23" xfId="0" applyFont="1" applyBorder="1" applyAlignment="1">
      <alignment horizontal="left"/>
    </xf>
    <xf numFmtId="9" fontId="35" fillId="0" borderId="23" xfId="82" applyFont="1" applyBorder="1" applyAlignment="1">
      <alignment horizontal="center"/>
    </xf>
    <xf numFmtId="9" fontId="35" fillId="0" borderId="24" xfId="82" applyFont="1" applyBorder="1" applyAlignment="1">
      <alignment horizontal="center"/>
    </xf>
    <xf numFmtId="165" fontId="39" fillId="37" borderId="19" xfId="55" applyNumberFormat="1" applyFont="1" applyFill="1" applyBorder="1" applyAlignment="1">
      <alignment horizontal="center"/>
    </xf>
    <xf numFmtId="165" fontId="39" fillId="0" borderId="19" xfId="55" applyNumberFormat="1" applyFont="1" applyBorder="1" applyAlignment="1">
      <alignment horizontal="center"/>
    </xf>
    <xf numFmtId="165" fontId="39" fillId="37" borderId="0" xfId="55" applyNumberFormat="1" applyFont="1" applyFill="1" applyBorder="1" applyAlignment="1">
      <alignment horizontal="right"/>
    </xf>
    <xf numFmtId="37" fontId="39" fillId="37" borderId="0" xfId="55" applyNumberFormat="1" applyFont="1" applyFill="1" applyBorder="1" applyAlignment="1">
      <alignment horizontal="right" vertical="center"/>
    </xf>
    <xf numFmtId="165" fontId="39" fillId="0" borderId="0" xfId="55" applyNumberFormat="1" applyFont="1" applyBorder="1" applyAlignment="1">
      <alignment horizontal="right"/>
    </xf>
    <xf numFmtId="37" fontId="39" fillId="0" borderId="0" xfId="55" applyNumberFormat="1" applyFont="1" applyBorder="1" applyAlignment="1">
      <alignment horizontal="right" vertical="center"/>
    </xf>
    <xf numFmtId="165" fontId="35" fillId="0" borderId="21" xfId="55" applyNumberFormat="1" applyFont="1" applyBorder="1" applyAlignment="1">
      <alignment horizontal="right"/>
    </xf>
    <xf numFmtId="3" fontId="35" fillId="0" borderId="20" xfId="55" applyNumberFormat="1" applyFont="1" applyBorder="1" applyAlignment="1">
      <alignment horizontal="right"/>
    </xf>
    <xf numFmtId="164" fontId="36" fillId="0" borderId="0" xfId="0" applyNumberFormat="1" applyFont="1"/>
    <xf numFmtId="166" fontId="36" fillId="0" borderId="0" xfId="55" applyNumberFormat="1" applyFont="1"/>
    <xf numFmtId="0" fontId="48" fillId="0" borderId="0" xfId="0" applyFont="1"/>
    <xf numFmtId="164" fontId="0" fillId="0" borderId="0" xfId="0" applyNumberFormat="1"/>
    <xf numFmtId="0" fontId="51" fillId="0" borderId="0" xfId="0" applyFont="1"/>
    <xf numFmtId="0" fontId="36" fillId="0" borderId="0" xfId="0" applyFont="1" applyAlignment="1">
      <alignment horizontal="left" wrapText="1"/>
    </xf>
    <xf numFmtId="0" fontId="44" fillId="0" borderId="0" xfId="0" applyFont="1" applyAlignment="1">
      <alignment vertical="top" wrapText="1"/>
    </xf>
    <xf numFmtId="166" fontId="35" fillId="33" borderId="2" xfId="55" applyNumberFormat="1" applyFont="1" applyFill="1" applyBorder="1" applyAlignment="1">
      <alignment horizontal="left"/>
    </xf>
    <xf numFmtId="0" fontId="0" fillId="0" borderId="0" xfId="0" applyFill="1" applyAlignment="1">
      <alignment horizontal="right"/>
    </xf>
    <xf numFmtId="165" fontId="35" fillId="33" borderId="6" xfId="55" applyNumberFormat="1" applyFont="1" applyFill="1" applyBorder="1" applyAlignment="1">
      <alignment horizontal="right"/>
    </xf>
    <xf numFmtId="0" fontId="36" fillId="0" borderId="0" xfId="0" applyFont="1" applyAlignment="1">
      <alignment horizontal="right" wrapText="1"/>
    </xf>
    <xf numFmtId="0" fontId="0" fillId="0" borderId="0" xfId="0" applyFill="1" applyAlignment="1">
      <alignment horizontal="left"/>
    </xf>
    <xf numFmtId="0" fontId="43" fillId="0" borderId="0" xfId="0" applyFont="1" applyFill="1" applyBorder="1" applyAlignment="1">
      <alignment horizontal="center"/>
    </xf>
    <xf numFmtId="0" fontId="43" fillId="0" borderId="0" xfId="0" applyFont="1" applyFill="1" applyBorder="1" applyAlignment="1">
      <alignment horizontal="right"/>
    </xf>
    <xf numFmtId="0" fontId="39" fillId="37" borderId="0" xfId="0" applyFont="1" applyFill="1" applyBorder="1" applyAlignment="1">
      <alignment horizontal="left"/>
    </xf>
    <xf numFmtId="0" fontId="39" fillId="0" borderId="0" xfId="0" applyFont="1" applyBorder="1" applyAlignment="1">
      <alignment horizontal="left"/>
    </xf>
    <xf numFmtId="0" fontId="35" fillId="0" borderId="20" xfId="0" applyFont="1" applyBorder="1" applyAlignment="1">
      <alignment horizontal="left"/>
    </xf>
    <xf numFmtId="44" fontId="39" fillId="37" borderId="0" xfId="58" applyNumberFormat="1" applyFont="1" applyFill="1" applyBorder="1" applyAlignment="1">
      <alignment horizontal="center"/>
    </xf>
    <xf numFmtId="44" fontId="39" fillId="0" borderId="0" xfId="58" applyNumberFormat="1" applyFont="1" applyBorder="1" applyAlignment="1">
      <alignment horizontal="center"/>
    </xf>
    <xf numFmtId="9" fontId="0" fillId="40" borderId="0" xfId="82" applyNumberFormat="1" applyFont="1" applyFill="1" applyBorder="1"/>
    <xf numFmtId="9" fontId="0" fillId="40" borderId="6" xfId="82" applyNumberFormat="1" applyFont="1" applyFill="1" applyBorder="1"/>
    <xf numFmtId="0" fontId="0" fillId="40" borderId="0" xfId="0" applyNumberFormat="1" applyFill="1" applyBorder="1"/>
    <xf numFmtId="0" fontId="0" fillId="40" borderId="16" xfId="0" applyFill="1" applyBorder="1"/>
    <xf numFmtId="0" fontId="0" fillId="40" borderId="6" xfId="0" applyNumberFormat="1" applyFill="1" applyBorder="1"/>
    <xf numFmtId="9" fontId="41" fillId="36" borderId="23" xfId="82" applyNumberFormat="1" applyFont="1" applyFill="1" applyBorder="1" applyAlignment="1">
      <alignment horizontal="center" vertical="center" wrapText="1"/>
    </xf>
    <xf numFmtId="9" fontId="41" fillId="36" borderId="20" xfId="82" applyNumberFormat="1" applyFont="1" applyFill="1" applyBorder="1" applyAlignment="1">
      <alignment horizontal="center" vertical="center" wrapText="1"/>
    </xf>
    <xf numFmtId="9" fontId="41" fillId="36" borderId="25" xfId="82" applyNumberFormat="1" applyFont="1" applyFill="1" applyBorder="1" applyAlignment="1">
      <alignment horizontal="center" vertical="center" wrapText="1"/>
    </xf>
    <xf numFmtId="0" fontId="53" fillId="0" borderId="0" xfId="0" applyFont="1" applyFill="1" applyBorder="1" applyAlignment="1">
      <alignment horizontal="right"/>
    </xf>
    <xf numFmtId="0" fontId="53" fillId="0" borderId="0" xfId="0" applyFont="1" applyFill="1" applyBorder="1" applyAlignment="1">
      <alignment horizontal="left"/>
    </xf>
    <xf numFmtId="9" fontId="39" fillId="0" borderId="0" xfId="82" applyNumberFormat="1" applyFont="1" applyFill="1" applyBorder="1" applyAlignment="1">
      <alignment horizontal="center"/>
    </xf>
    <xf numFmtId="9" fontId="39" fillId="41" borderId="0" xfId="82" applyNumberFormat="1" applyFont="1" applyFill="1" applyBorder="1" applyAlignment="1">
      <alignment horizontal="center"/>
    </xf>
    <xf numFmtId="0" fontId="35" fillId="33" borderId="3" xfId="0" applyFont="1" applyFill="1" applyBorder="1" applyAlignment="1">
      <alignment horizontal="left"/>
    </xf>
    <xf numFmtId="166" fontId="35" fillId="33" borderId="17" xfId="55" applyNumberFormat="1" applyFont="1" applyFill="1" applyBorder="1" applyAlignment="1">
      <alignment horizontal="left"/>
    </xf>
    <xf numFmtId="44" fontId="35" fillId="33" borderId="0" xfId="82" applyNumberFormat="1" applyFont="1" applyFill="1" applyBorder="1" applyAlignment="1">
      <alignment horizontal="right"/>
    </xf>
    <xf numFmtId="166" fontId="35" fillId="33" borderId="16" xfId="55" applyNumberFormat="1" applyFont="1" applyFill="1" applyBorder="1" applyAlignment="1">
      <alignment horizontal="right"/>
    </xf>
    <xf numFmtId="2" fontId="0" fillId="33" borderId="2" xfId="0" applyNumberFormat="1" applyFill="1" applyBorder="1"/>
    <xf numFmtId="166" fontId="35" fillId="39" borderId="0" xfId="82" applyNumberFormat="1" applyFont="1" applyFill="1" applyBorder="1" applyAlignment="1">
      <alignment horizontal="center" wrapText="1"/>
    </xf>
    <xf numFmtId="9" fontId="0" fillId="40" borderId="0" xfId="82" applyFont="1" applyFill="1" applyBorder="1"/>
    <xf numFmtId="9" fontId="0" fillId="40" borderId="17" xfId="82" applyFont="1" applyFill="1" applyBorder="1"/>
    <xf numFmtId="0" fontId="0" fillId="42" borderId="17" xfId="0" applyFill="1" applyBorder="1"/>
    <xf numFmtId="0" fontId="0" fillId="42" borderId="5" xfId="0" applyFill="1" applyBorder="1"/>
    <xf numFmtId="164" fontId="0" fillId="42" borderId="0" xfId="82" applyNumberFormat="1" applyFont="1" applyFill="1" applyBorder="1"/>
    <xf numFmtId="10" fontId="0" fillId="42" borderId="0" xfId="82" applyNumberFormat="1" applyFont="1" applyFill="1" applyBorder="1"/>
    <xf numFmtId="10" fontId="0" fillId="42" borderId="6" xfId="82" applyNumberFormat="1" applyFont="1" applyFill="1" applyBorder="1"/>
    <xf numFmtId="10" fontId="0" fillId="42" borderId="17" xfId="82" applyNumberFormat="1" applyFont="1" applyFill="1" applyBorder="1"/>
    <xf numFmtId="164" fontId="35" fillId="0" borderId="21" xfId="82" applyNumberFormat="1" applyFont="1" applyBorder="1" applyAlignment="1">
      <alignment horizontal="right"/>
    </xf>
    <xf numFmtId="9" fontId="41" fillId="0" borderId="30" xfId="82" applyNumberFormat="1" applyFont="1" applyBorder="1" applyAlignment="1">
      <alignment horizontal="center"/>
    </xf>
    <xf numFmtId="0" fontId="56" fillId="0" borderId="0" xfId="0" applyFont="1"/>
    <xf numFmtId="2" fontId="56" fillId="0" borderId="0" xfId="0" applyNumberFormat="1" applyFont="1"/>
    <xf numFmtId="7" fontId="56" fillId="0" borderId="0" xfId="58" applyNumberFormat="1" applyFont="1"/>
    <xf numFmtId="5" fontId="56" fillId="0" borderId="0" xfId="58" applyNumberFormat="1" applyFont="1"/>
    <xf numFmtId="3" fontId="56" fillId="0" borderId="0" xfId="58" applyNumberFormat="1" applyFont="1"/>
    <xf numFmtId="164" fontId="55" fillId="39" borderId="0" xfId="82" applyNumberFormat="1" applyFont="1" applyFill="1" applyBorder="1" applyAlignment="1">
      <alignment horizontal="center" vertical="center" wrapText="1"/>
    </xf>
    <xf numFmtId="164" fontId="55" fillId="39" borderId="0" xfId="82" applyNumberFormat="1" applyFont="1" applyFill="1" applyBorder="1" applyAlignment="1">
      <alignment vertical="center" wrapText="1"/>
    </xf>
    <xf numFmtId="9" fontId="56" fillId="0" borderId="0" xfId="82" applyFont="1"/>
    <xf numFmtId="0" fontId="0" fillId="43" borderId="0" xfId="0" applyFill="1"/>
    <xf numFmtId="0" fontId="36" fillId="0" borderId="0" xfId="0" applyFont="1" applyAlignment="1">
      <alignment horizontal="left" vertical="top" wrapText="1"/>
    </xf>
    <xf numFmtId="0" fontId="44" fillId="0" borderId="0" xfId="0" applyFont="1" applyAlignment="1">
      <alignment horizontal="left" vertical="top" wrapText="1"/>
    </xf>
    <xf numFmtId="0" fontId="39" fillId="0" borderId="0" xfId="0" applyFont="1" applyAlignment="1">
      <alignment horizontal="left" vertical="top" wrapText="1"/>
    </xf>
    <xf numFmtId="0" fontId="36" fillId="0" borderId="0" xfId="0" applyFont="1" applyAlignment="1">
      <alignment horizontal="left" wrapText="1"/>
    </xf>
    <xf numFmtId="0" fontId="48" fillId="0" borderId="0" xfId="0" applyFont="1" applyAlignment="1">
      <alignment horizontal="left" wrapText="1"/>
    </xf>
    <xf numFmtId="0" fontId="41" fillId="35" borderId="1" xfId="0" applyFont="1" applyFill="1" applyBorder="1" applyAlignment="1">
      <alignment horizontal="center" vertical="center" wrapText="1"/>
    </xf>
    <xf numFmtId="0" fontId="41" fillId="35" borderId="4" xfId="0" applyFont="1" applyFill="1" applyBorder="1" applyAlignment="1">
      <alignment horizontal="center" vertical="center" wrapText="1"/>
    </xf>
    <xf numFmtId="0" fontId="41" fillId="35" borderId="16" xfId="0" applyFont="1" applyFill="1" applyBorder="1" applyAlignment="1">
      <alignment horizontal="center" vertical="center" wrapText="1"/>
    </xf>
    <xf numFmtId="0" fontId="41" fillId="35" borderId="6" xfId="0" applyFont="1" applyFill="1" applyBorder="1" applyAlignment="1">
      <alignment horizontal="center" vertical="center" wrapText="1"/>
    </xf>
    <xf numFmtId="164" fontId="41" fillId="35" borderId="16" xfId="82" applyNumberFormat="1" applyFont="1" applyFill="1" applyBorder="1" applyAlignment="1">
      <alignment horizontal="center" vertical="center" wrapText="1"/>
    </xf>
    <xf numFmtId="164" fontId="41" fillId="35" borderId="6" xfId="82" applyNumberFormat="1" applyFont="1" applyFill="1" applyBorder="1" applyAlignment="1">
      <alignment horizontal="center" vertical="center" wrapText="1"/>
    </xf>
    <xf numFmtId="9" fontId="41" fillId="35" borderId="16" xfId="82" applyNumberFormat="1" applyFont="1" applyFill="1" applyBorder="1" applyAlignment="1">
      <alignment horizontal="center" vertical="center" wrapText="1"/>
    </xf>
    <xf numFmtId="9" fontId="41" fillId="35" borderId="6" xfId="82" applyNumberFormat="1" applyFont="1" applyFill="1" applyBorder="1" applyAlignment="1">
      <alignment horizontal="center" vertical="center" wrapText="1"/>
    </xf>
    <xf numFmtId="0" fontId="41" fillId="35" borderId="18" xfId="0" applyFont="1" applyFill="1" applyBorder="1" applyAlignment="1">
      <alignment horizontal="center" vertical="center" wrapText="1"/>
    </xf>
    <xf numFmtId="0" fontId="41" fillId="35" borderId="26" xfId="0" applyFont="1" applyFill="1" applyBorder="1" applyAlignment="1">
      <alignment horizontal="center" vertical="center" wrapText="1"/>
    </xf>
    <xf numFmtId="9" fontId="41" fillId="36" borderId="23" xfId="82" applyNumberFormat="1" applyFont="1" applyFill="1" applyBorder="1" applyAlignment="1">
      <alignment horizontal="center" vertical="center" wrapText="1"/>
    </xf>
    <xf numFmtId="9" fontId="41" fillId="36" borderId="20" xfId="82" applyNumberFormat="1" applyFont="1" applyFill="1" applyBorder="1" applyAlignment="1">
      <alignment horizontal="center" vertical="center" wrapText="1"/>
    </xf>
    <xf numFmtId="9" fontId="41" fillId="36" borderId="25" xfId="82" applyNumberFormat="1" applyFont="1" applyFill="1" applyBorder="1" applyAlignment="1">
      <alignment horizontal="center" vertical="center" wrapText="1"/>
    </xf>
    <xf numFmtId="0" fontId="36" fillId="0" borderId="0" xfId="0" applyFont="1" applyFill="1" applyAlignment="1">
      <alignment horizontal="left" vertical="top" wrapText="1"/>
    </xf>
    <xf numFmtId="0" fontId="0" fillId="0" borderId="27" xfId="0" applyBorder="1" applyAlignment="1">
      <alignment horizontal="center"/>
    </xf>
    <xf numFmtId="0" fontId="0" fillId="42" borderId="27" xfId="0" applyFill="1" applyBorder="1" applyAlignment="1">
      <alignment horizontal="center"/>
    </xf>
    <xf numFmtId="0" fontId="0" fillId="42" borderId="28" xfId="0" applyFill="1" applyBorder="1" applyAlignment="1">
      <alignment horizontal="center"/>
    </xf>
    <xf numFmtId="0" fontId="0" fillId="42" borderId="29" xfId="0" applyFill="1" applyBorder="1" applyAlignment="1">
      <alignment horizontal="center"/>
    </xf>
  </cellXfs>
  <cellStyles count="8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2 2" xfId="57"/>
    <cellStyle name="Currency" xfId="58" builtinId="4"/>
    <cellStyle name="Explanatory Text" xfId="59" builtinId="53" customBuiltin="1"/>
    <cellStyle name="Explanatory Text 2" xfId="60"/>
    <cellStyle name="Good" xfId="61" builtinId="26" customBuiltin="1"/>
    <cellStyle name="Good 2" xfId="62"/>
    <cellStyle name="Heading 1" xfId="63" builtinId="16" customBuiltin="1"/>
    <cellStyle name="Heading 1 2" xfId="64"/>
    <cellStyle name="Heading 2" xfId="65" builtinId="17" customBuiltin="1"/>
    <cellStyle name="Heading 2 2" xfId="66"/>
    <cellStyle name="Heading 3" xfId="67" builtinId="18" customBuiltin="1"/>
    <cellStyle name="Heading 3 2" xfId="68"/>
    <cellStyle name="Heading 4" xfId="69" builtinId="19" customBuiltin="1"/>
    <cellStyle name="Heading 4 2" xfId="70"/>
    <cellStyle name="Input" xfId="71" builtinId="20" customBuiltin="1"/>
    <cellStyle name="Input 2" xfId="72"/>
    <cellStyle name="Linked Cell" xfId="73" builtinId="24" customBuiltin="1"/>
    <cellStyle name="Linked Cell 2" xfId="74"/>
    <cellStyle name="Neutral" xfId="75" builtinId="28" customBuiltin="1"/>
    <cellStyle name="Neutral 2" xfId="76"/>
    <cellStyle name="Normal" xfId="0" builtinId="0"/>
    <cellStyle name="Normal 2" xfId="77"/>
    <cellStyle name="Note" xfId="78" builtinId="10" customBuiltin="1"/>
    <cellStyle name="Note 2" xfId="79"/>
    <cellStyle name="Output" xfId="80" builtinId="21" customBuiltin="1"/>
    <cellStyle name="Output 2" xfId="81"/>
    <cellStyle name="Percent" xfId="82" builtinId="5"/>
    <cellStyle name="Percent 2" xfId="83"/>
    <cellStyle name="Title" xfId="84" builtinId="15" customBuiltin="1"/>
    <cellStyle name="Total" xfId="85" builtinId="25" customBuiltin="1"/>
    <cellStyle name="Total 2" xfId="86"/>
    <cellStyle name="Warning Text" xfId="87" builtinId="11" customBuiltin="1"/>
    <cellStyle name="Warning Text 2"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800" b="1" i="0" u="none" strike="noStrike" baseline="0">
                <a:solidFill>
                  <a:srgbClr val="000000"/>
                </a:solidFill>
                <a:latin typeface="Calibri"/>
                <a:ea typeface="Calibri"/>
                <a:cs typeface="Calibri"/>
              </a:defRPr>
            </a:pPr>
            <a:r>
              <a:rPr lang="en-US"/>
              <a:t>Service</a:t>
            </a:r>
            <a:r>
              <a:rPr lang="en-US" baseline="0"/>
              <a:t> Area </a:t>
            </a:r>
            <a:r>
              <a:rPr lang="en-US"/>
              <a:t>Food Insecurity</a:t>
            </a:r>
          </a:p>
        </c:rich>
      </c:tx>
      <c:layout/>
      <c:overlay val="0"/>
    </c:title>
    <c:autoTitleDeleted val="0"/>
    <c:plotArea>
      <c:layout>
        <c:manualLayout>
          <c:layoutTarget val="inner"/>
          <c:xMode val="edge"/>
          <c:yMode val="edge"/>
          <c:x val="0.0871912770162989"/>
          <c:y val="0.176706382096975"/>
          <c:w val="0.827675059136127"/>
          <c:h val="0.65963565409587"/>
        </c:manualLayout>
      </c:layout>
      <c:ofPieChart>
        <c:ofPieType val="pie"/>
        <c:varyColors val="1"/>
        <c:ser>
          <c:idx val="0"/>
          <c:order val="0"/>
          <c:dLbls>
            <c:dLbl>
              <c:idx val="0"/>
              <c:layout>
                <c:manualLayout>
                  <c:x val="0.0952537326456989"/>
                  <c:y val="-0.0043060196110501"/>
                </c:manualLayout>
              </c:layout>
              <c:tx>
                <c:rich>
                  <a:bodyPr/>
                  <a:lstStyle/>
                  <a:p>
                    <a:r>
                      <a:rPr lang="en-US"/>
                      <a:t>Food Secure</a:t>
                    </a:r>
                  </a:p>
                </c:rich>
              </c:tx>
              <c:showLegendKey val="0"/>
              <c:showVal val="1"/>
              <c:showCatName val="1"/>
              <c:showSerName val="0"/>
              <c:showPercent val="0"/>
              <c:showBubbleSize val="0"/>
              <c:extLst>
                <c:ext xmlns:c15="http://schemas.microsoft.com/office/drawing/2012/chart" uri="{CE6537A1-D6FC-4f65-9D91-7224C49458BB}"/>
              </c:extLst>
            </c:dLbl>
            <c:dLbl>
              <c:idx val="1"/>
              <c:layout>
                <c:manualLayout>
                  <c:x val="0.0468274032348129"/>
                  <c:y val="-0.00647429457074542"/>
                </c:manualLayout>
              </c:layout>
              <c:showLegendKey val="0"/>
              <c:showVal val="0"/>
              <c:showCatName val="1"/>
              <c:showSerName val="0"/>
              <c:showPercent val="0"/>
              <c:showBubbleSize val="0"/>
              <c:extLst>
                <c:ext xmlns:c15="http://schemas.microsoft.com/office/drawing/2012/chart" uri="{CE6537A1-D6FC-4f65-9D91-7224C49458BB}"/>
              </c:extLst>
            </c:dLbl>
            <c:dLbl>
              <c:idx val="2"/>
              <c:layout>
                <c:manualLayout>
                  <c:x val="0.0590974441933336"/>
                  <c:y val="-0.0538660560604999"/>
                </c:manualLayout>
              </c:layout>
              <c:showLegendKey val="0"/>
              <c:showVal val="0"/>
              <c:showCatName val="1"/>
              <c:showSerName val="0"/>
              <c:showPercent val="0"/>
              <c:showBubbleSize val="0"/>
              <c:extLst>
                <c:ext xmlns:c15="http://schemas.microsoft.com/office/drawing/2012/chart" uri="{CE6537A1-D6FC-4f65-9D91-7224C49458BB}"/>
              </c:extLst>
            </c:dLbl>
            <c:dLbl>
              <c:idx val="3"/>
              <c:layout>
                <c:manualLayout>
                  <c:x val="0.0199800220755645"/>
                  <c:y val="0.00307203439332695"/>
                </c:manualLayout>
              </c:layout>
              <c:showLegendKey val="0"/>
              <c:showVal val="0"/>
              <c:showCatName val="1"/>
              <c:showSerName val="0"/>
              <c:showPercent val="0"/>
              <c:showBubbleSize val="0"/>
              <c:extLst>
                <c:ext xmlns:c15="http://schemas.microsoft.com/office/drawing/2012/chart" uri="{CE6537A1-D6FC-4f65-9D91-7224C49458BB}"/>
              </c:extLst>
            </c:dLbl>
            <c:dLbl>
              <c:idx val="4"/>
              <c:layout>
                <c:manualLayout>
                  <c:x val="-0.0896708634851619"/>
                  <c:y val="-0.00562162667352041"/>
                </c:manualLayout>
              </c:layout>
              <c:tx>
                <c:rich>
                  <a:bodyPr/>
                  <a:lstStyle/>
                  <a:p>
                    <a:r>
                      <a:rPr lang="en-US"/>
                      <a:t>Food Insecure</a:t>
                    </a:r>
                  </a:p>
                </c:rich>
              </c:tx>
              <c:showLegendKey val="0"/>
              <c:showVal val="1"/>
              <c:showCatName val="1"/>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Chartsource!$B$2:$B$5</c:f>
              <c:strCache>
                <c:ptCount val="4"/>
                <c:pt idx="0">
                  <c:v>Food Secure</c:v>
                </c:pt>
                <c:pt idx="1">
                  <c:v>% below SNAP threshold of 130% poverty</c:v>
                </c:pt>
                <c:pt idx="2">
                  <c:v>% between 130% and 185% poverty</c:v>
                </c:pt>
                <c:pt idx="3">
                  <c:v>% above Nutrition Pgm threshold of 185% poverty</c:v>
                </c:pt>
              </c:strCache>
            </c:strRef>
          </c:cat>
          <c:val>
            <c:numRef>
              <c:f>Chartsource!$D$2:$D$5</c:f>
              <c:numCache>
                <c:formatCode>0%</c:formatCode>
                <c:ptCount val="4"/>
                <c:pt idx="0">
                  <c:v>0.866806408573381</c:v>
                </c:pt>
                <c:pt idx="1">
                  <c:v>0.0692025768789146</c:v>
                </c:pt>
                <c:pt idx="2">
                  <c:v>0.0304598534140784</c:v>
                </c:pt>
                <c:pt idx="3">
                  <c:v>0.0335311611336264</c:v>
                </c:pt>
              </c:numCache>
            </c:numRef>
          </c:val>
        </c:ser>
        <c:dLbls>
          <c:showLegendKey val="0"/>
          <c:showVal val="1"/>
          <c:showCatName val="0"/>
          <c:showSerName val="0"/>
          <c:showPercent val="0"/>
          <c:showBubbleSize val="0"/>
          <c:showLeaderLines val="1"/>
        </c:dLbls>
        <c:gapWidth val="100"/>
        <c:splitType val="pos"/>
        <c:splitPos val="3.0"/>
        <c:secondPieSize val="75"/>
        <c:serLines/>
      </c:of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1" r="0.700000000000001" t="0.750000000000001"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1358</xdr:colOff>
      <xdr:row>0</xdr:row>
      <xdr:rowOff>4533</xdr:rowOff>
    </xdr:from>
    <xdr:to>
      <xdr:col>0</xdr:col>
      <xdr:colOff>1306285</xdr:colOff>
      <xdr:row>2</xdr:row>
      <xdr:rowOff>35829</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008" b="13044"/>
        <a:stretch/>
      </xdr:blipFill>
      <xdr:spPr>
        <a:xfrm>
          <a:off x="1358" y="4533"/>
          <a:ext cx="1304927" cy="621846"/>
        </a:xfrm>
        <a:prstGeom prst="rect">
          <a:avLst/>
        </a:prstGeom>
      </xdr:spPr>
    </xdr:pic>
    <xdr:clientData/>
  </xdr:twoCellAnchor>
  <xdr:twoCellAnchor editAs="oneCell">
    <xdr:from>
      <xdr:col>7</xdr:col>
      <xdr:colOff>47625</xdr:colOff>
      <xdr:row>0</xdr:row>
      <xdr:rowOff>95250</xdr:rowOff>
    </xdr:from>
    <xdr:to>
      <xdr:col>7</xdr:col>
      <xdr:colOff>1057275</xdr:colOff>
      <xdr:row>3</xdr:row>
      <xdr:rowOff>141164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48375" y="95250"/>
          <a:ext cx="1009650" cy="903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485777</xdr:colOff>
      <xdr:row>8</xdr:row>
      <xdr:rowOff>190499</xdr:rowOff>
    </xdr:from>
    <xdr:to>
      <xdr:col>6</xdr:col>
      <xdr:colOff>990601</xdr:colOff>
      <xdr:row>24</xdr:row>
      <xdr:rowOff>247650</xdr:rowOff>
    </xdr:to>
    <xdr:graphicFrame macro="">
      <xdr:nvGraphicFramePr>
        <xdr:cNvPr id="10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0.09105</cdr:x>
      <cdr:y>0.93092</cdr:y>
    </cdr:from>
    <cdr:to>
      <cdr:x>1</cdr:x>
      <cdr:y>1</cdr:y>
    </cdr:to>
    <cdr:sp macro="" textlink="">
      <cdr:nvSpPr>
        <cdr:cNvPr id="2" name="TextBox 1"/>
        <cdr:cNvSpPr txBox="1"/>
      </cdr:nvSpPr>
      <cdr:spPr>
        <a:xfrm xmlns:a="http://schemas.openxmlformats.org/drawingml/2006/main">
          <a:off x="614010" y="2580304"/>
          <a:ext cx="6129690" cy="1914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800"/>
            <a:t>Eligibility for federal nutrition programs is determined in part by these income thresholds which can vary by state.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S64"/>
  <sheetViews>
    <sheetView tabSelected="1" workbookViewId="0">
      <pane xSplit="1" ySplit="8" topLeftCell="B10" activePane="bottomRight" state="frozen"/>
      <selection pane="topRight" activeCell="B1" sqref="B1"/>
      <selection pane="bottomLeft" activeCell="A4" sqref="A4"/>
      <selection pane="bottomRight" activeCell="E3" sqref="E3"/>
    </sheetView>
  </sheetViews>
  <sheetFormatPr baseColWidth="10" defaultColWidth="8.83203125" defaultRowHeight="14" x14ac:dyDescent="0"/>
  <cols>
    <col min="1" max="1" width="19.6640625" style="31" customWidth="1"/>
    <col min="2" max="2" width="4.5" style="31" bestFit="1" customWidth="1"/>
    <col min="3" max="3" width="12" style="13" bestFit="1" customWidth="1"/>
    <col min="4" max="4" width="8.5" style="13" bestFit="1" customWidth="1"/>
    <col min="5" max="5" width="18" style="19" customWidth="1"/>
    <col min="6" max="6" width="15.5" style="25" bestFit="1" customWidth="1"/>
    <col min="7" max="7" width="13.6640625" style="25" customWidth="1"/>
    <col min="8" max="8" width="17" style="25" bestFit="1" customWidth="1"/>
    <col min="9" max="9" width="9.83203125" style="51" customWidth="1"/>
    <col min="10" max="10" width="18.83203125" style="52" customWidth="1"/>
    <col min="11" max="11" width="20.6640625" style="52" customWidth="1"/>
    <col min="12" max="12" width="11.5" style="52" customWidth="1"/>
    <col min="13" max="13" width="15.5" style="13" customWidth="1"/>
    <col min="14" max="14" width="8.83203125" style="13"/>
    <col min="15" max="16" width="9.1640625" style="29" hidden="1" customWidth="1"/>
    <col min="17" max="16384" width="8.83203125" style="13"/>
  </cols>
  <sheetData>
    <row r="1" spans="1:19">
      <c r="I1" s="46"/>
      <c r="J1" s="15"/>
      <c r="K1" s="15"/>
      <c r="L1" s="13"/>
      <c r="O1" s="13"/>
      <c r="P1" s="13"/>
    </row>
    <row r="2" spans="1:19" ht="30">
      <c r="D2" s="19"/>
      <c r="E2" s="32" t="s">
        <v>299</v>
      </c>
      <c r="H2" s="23"/>
      <c r="I2" s="46"/>
      <c r="J2" s="15"/>
      <c r="K2" s="15"/>
      <c r="L2" s="13"/>
      <c r="O2" s="13"/>
      <c r="P2" s="13"/>
    </row>
    <row r="3" spans="1:19" ht="20">
      <c r="E3" s="92" t="s">
        <v>300</v>
      </c>
      <c r="F3" s="19"/>
      <c r="H3" s="23"/>
      <c r="I3" s="46"/>
      <c r="J3" s="15"/>
      <c r="K3" s="15"/>
      <c r="L3" s="13"/>
      <c r="O3" s="13"/>
      <c r="P3" s="13"/>
    </row>
    <row r="4" spans="1:19" ht="18">
      <c r="C4" s="93"/>
      <c r="D4" s="107" t="s">
        <v>258</v>
      </c>
      <c r="E4" s="108">
        <v>109</v>
      </c>
      <c r="F4" s="19"/>
      <c r="G4" s="23"/>
      <c r="H4" s="23"/>
      <c r="I4" s="46"/>
      <c r="J4" s="15"/>
      <c r="K4" s="15"/>
      <c r="L4" s="13"/>
      <c r="O4" s="13"/>
      <c r="P4" s="13"/>
    </row>
    <row r="5" spans="1:19" ht="18">
      <c r="C5" s="93"/>
      <c r="D5" s="107" t="s">
        <v>259</v>
      </c>
      <c r="E5" s="108" t="s">
        <v>97</v>
      </c>
      <c r="F5" s="19"/>
      <c r="G5" s="23"/>
      <c r="H5" s="23"/>
      <c r="I5" s="46"/>
      <c r="J5" s="15"/>
      <c r="K5" s="15"/>
      <c r="L5" s="13"/>
      <c r="O5" s="13"/>
      <c r="P5" s="13"/>
    </row>
    <row r="6" spans="1:19" ht="15" thickBot="1">
      <c r="D6" s="15"/>
      <c r="E6" s="17"/>
      <c r="F6" s="23"/>
      <c r="G6" s="23"/>
      <c r="H6" s="23"/>
      <c r="I6" s="46"/>
      <c r="J6" s="15"/>
      <c r="K6" s="15"/>
      <c r="L6" s="13"/>
      <c r="O6" s="13"/>
      <c r="P6" s="13"/>
    </row>
    <row r="7" spans="1:19" ht="16.5" customHeight="1" thickBot="1">
      <c r="A7" s="141" t="s">
        <v>0</v>
      </c>
      <c r="B7" s="143" t="s">
        <v>186</v>
      </c>
      <c r="C7" s="143" t="s">
        <v>8</v>
      </c>
      <c r="D7" s="145" t="s">
        <v>9</v>
      </c>
      <c r="E7" s="147" t="s">
        <v>10</v>
      </c>
      <c r="F7" s="151" t="s">
        <v>19</v>
      </c>
      <c r="G7" s="152"/>
      <c r="H7" s="153"/>
      <c r="I7" s="143" t="s">
        <v>17</v>
      </c>
      <c r="J7" s="143" t="s">
        <v>16</v>
      </c>
      <c r="K7" s="145" t="s">
        <v>301</v>
      </c>
      <c r="L7" s="147" t="s">
        <v>15</v>
      </c>
      <c r="M7" s="149" t="s">
        <v>7</v>
      </c>
      <c r="O7" s="13"/>
      <c r="P7" s="13"/>
    </row>
    <row r="8" spans="1:19" s="1" customFormat="1" ht="57.75" customHeight="1" thickBot="1">
      <c r="A8" s="142"/>
      <c r="B8" s="144"/>
      <c r="C8" s="144"/>
      <c r="D8" s="146"/>
      <c r="E8" s="148"/>
      <c r="F8" s="104" t="s">
        <v>238</v>
      </c>
      <c r="G8" s="105" t="s">
        <v>239</v>
      </c>
      <c r="H8" s="106" t="s">
        <v>240</v>
      </c>
      <c r="I8" s="144"/>
      <c r="J8" s="144"/>
      <c r="K8" s="146"/>
      <c r="L8" s="148"/>
      <c r="M8" s="150"/>
      <c r="R8" s="13"/>
      <c r="S8" s="13"/>
    </row>
    <row r="9" spans="1:19">
      <c r="A9" s="33" t="s">
        <v>315</v>
      </c>
      <c r="B9" s="94" t="s">
        <v>200</v>
      </c>
      <c r="C9" s="74">
        <v>417501</v>
      </c>
      <c r="D9" s="34">
        <v>0.13400000000000001</v>
      </c>
      <c r="E9" s="75">
        <v>56060</v>
      </c>
      <c r="F9" s="35">
        <v>0.41399999999999998</v>
      </c>
      <c r="G9" s="110">
        <v>0.20399999999999999</v>
      </c>
      <c r="H9" s="36">
        <v>0.38200000000000001</v>
      </c>
      <c r="I9" s="57">
        <v>1.0799673452157639</v>
      </c>
      <c r="J9" s="97">
        <v>18.769832459849976</v>
      </c>
      <c r="K9" s="53">
        <v>31918000</v>
      </c>
      <c r="L9" s="55">
        <v>3.18</v>
      </c>
      <c r="M9" s="72">
        <v>10052500</v>
      </c>
      <c r="O9" s="29">
        <v>23208.84</v>
      </c>
      <c r="P9" s="29">
        <v>21414.920000000002</v>
      </c>
    </row>
    <row r="10" spans="1:19" s="3" customFormat="1">
      <c r="A10" s="37" t="s">
        <v>316</v>
      </c>
      <c r="B10" s="95" t="s">
        <v>200</v>
      </c>
      <c r="C10" s="76">
        <v>3880</v>
      </c>
      <c r="D10" s="38">
        <v>0.157</v>
      </c>
      <c r="E10" s="77">
        <v>610</v>
      </c>
      <c r="F10" s="39">
        <v>0.55500000000000005</v>
      </c>
      <c r="G10" s="109">
        <v>0.35399999999999998</v>
      </c>
      <c r="H10" s="40">
        <v>9.0999999999999998E-2</v>
      </c>
      <c r="I10" s="58">
        <v>1.1849963760137909</v>
      </c>
      <c r="J10" s="98">
        <v>20.595237015119686</v>
      </c>
      <c r="K10" s="54">
        <v>381000</v>
      </c>
      <c r="L10" s="56">
        <v>3.48</v>
      </c>
      <c r="M10" s="73">
        <v>109400</v>
      </c>
      <c r="O10" s="30">
        <v>338.55</v>
      </c>
      <c r="P10" s="30">
        <v>55.51</v>
      </c>
      <c r="R10" s="13"/>
      <c r="S10" s="13"/>
    </row>
    <row r="11" spans="1:19" s="3" customFormat="1">
      <c r="A11" s="33" t="s">
        <v>317</v>
      </c>
      <c r="B11" s="94" t="s">
        <v>200</v>
      </c>
      <c r="C11" s="74">
        <v>83604</v>
      </c>
      <c r="D11" s="34">
        <v>0.154</v>
      </c>
      <c r="E11" s="75">
        <v>12840</v>
      </c>
      <c r="F11" s="35">
        <v>0.54100000000000004</v>
      </c>
      <c r="G11" s="110">
        <v>0.19400000000000001</v>
      </c>
      <c r="H11" s="36">
        <v>0.26500000000000001</v>
      </c>
      <c r="I11" s="57">
        <v>0.98501845052924875</v>
      </c>
      <c r="J11" s="97">
        <v>17.119620670198341</v>
      </c>
      <c r="K11" s="53">
        <v>6668000</v>
      </c>
      <c r="L11" s="55">
        <v>2.9</v>
      </c>
      <c r="M11" s="72">
        <v>2302400</v>
      </c>
      <c r="O11" s="30">
        <v>6946.4400000000005</v>
      </c>
      <c r="P11" s="30">
        <v>3402.6000000000004</v>
      </c>
      <c r="R11" s="1"/>
      <c r="S11" s="1"/>
    </row>
    <row r="12" spans="1:19" s="3" customFormat="1">
      <c r="A12" s="37" t="s">
        <v>318</v>
      </c>
      <c r="B12" s="95" t="s">
        <v>200</v>
      </c>
      <c r="C12" s="76">
        <v>5939</v>
      </c>
      <c r="D12" s="38">
        <v>0.13400000000000001</v>
      </c>
      <c r="E12" s="77">
        <v>800</v>
      </c>
      <c r="F12" s="39">
        <v>0.438</v>
      </c>
      <c r="G12" s="109">
        <v>0.19800000000000001</v>
      </c>
      <c r="H12" s="40">
        <v>0.36399999999999999</v>
      </c>
      <c r="I12" s="58">
        <v>0.98713454722341754</v>
      </c>
      <c r="J12" s="98">
        <v>17.156398430742996</v>
      </c>
      <c r="K12" s="54">
        <v>416000</v>
      </c>
      <c r="L12" s="56">
        <v>2.9</v>
      </c>
      <c r="M12" s="73">
        <v>143500</v>
      </c>
      <c r="O12" s="30">
        <v>350.4</v>
      </c>
      <c r="P12" s="30">
        <v>291.2</v>
      </c>
      <c r="R12" s="13"/>
      <c r="S12" s="13"/>
    </row>
    <row r="13" spans="1:19" s="3" customFormat="1">
      <c r="A13" s="33" t="s">
        <v>319</v>
      </c>
      <c r="B13" s="94" t="s">
        <v>200</v>
      </c>
      <c r="C13" s="74">
        <v>45407</v>
      </c>
      <c r="D13" s="34">
        <v>0.113</v>
      </c>
      <c r="E13" s="75">
        <v>5120</v>
      </c>
      <c r="F13" s="35">
        <v>0.52400000000000002</v>
      </c>
      <c r="G13" s="110">
        <v>0.313</v>
      </c>
      <c r="H13" s="36">
        <v>0.16200000000000001</v>
      </c>
      <c r="I13" s="57">
        <v>0.99944444376098462</v>
      </c>
      <c r="J13" s="97">
        <v>17.370344432565911</v>
      </c>
      <c r="K13" s="53">
        <v>2698000</v>
      </c>
      <c r="L13" s="55">
        <v>2.94</v>
      </c>
      <c r="M13" s="72">
        <v>918100</v>
      </c>
      <c r="O13" s="30">
        <v>2682.88</v>
      </c>
      <c r="P13" s="30">
        <v>829.44</v>
      </c>
    </row>
    <row r="14" spans="1:19" s="3" customFormat="1">
      <c r="A14" s="37" t="s">
        <v>320</v>
      </c>
      <c r="B14" s="95" t="s">
        <v>200</v>
      </c>
      <c r="C14" s="76">
        <v>21309</v>
      </c>
      <c r="D14" s="38">
        <v>0.10299999999999999</v>
      </c>
      <c r="E14" s="77">
        <v>2200</v>
      </c>
      <c r="F14" s="39">
        <v>0.45400000000000001</v>
      </c>
      <c r="G14" s="109">
        <v>0.22900000000000001</v>
      </c>
      <c r="H14" s="40">
        <v>0.317</v>
      </c>
      <c r="I14" s="58">
        <v>1.454954284976117</v>
      </c>
      <c r="J14" s="98">
        <v>25.287105472884914</v>
      </c>
      <c r="K14" s="54">
        <v>1687000</v>
      </c>
      <c r="L14" s="56">
        <v>4.28</v>
      </c>
      <c r="M14" s="73">
        <v>394500</v>
      </c>
      <c r="O14" s="30">
        <v>998.80000000000007</v>
      </c>
      <c r="P14" s="30">
        <v>697.4</v>
      </c>
    </row>
    <row r="15" spans="1:19" s="3" customFormat="1">
      <c r="A15" s="33" t="s">
        <v>321</v>
      </c>
      <c r="B15" s="94" t="s">
        <v>200</v>
      </c>
      <c r="C15" s="74">
        <v>6885</v>
      </c>
      <c r="D15" s="34">
        <v>0.14599999999999999</v>
      </c>
      <c r="E15" s="75">
        <v>1010</v>
      </c>
      <c r="F15" s="35">
        <v>0.48899999999999999</v>
      </c>
      <c r="G15" s="110">
        <v>0.20799999999999999</v>
      </c>
      <c r="H15" s="36">
        <v>0.30299999999999999</v>
      </c>
      <c r="I15" s="57">
        <v>1.0380171684256161</v>
      </c>
      <c r="J15" s="97">
        <v>18.040738387237205</v>
      </c>
      <c r="K15" s="53">
        <v>553000</v>
      </c>
      <c r="L15" s="55">
        <v>3.05</v>
      </c>
      <c r="M15" s="72">
        <v>181100</v>
      </c>
      <c r="O15" s="30">
        <v>493.89</v>
      </c>
      <c r="P15" s="30">
        <v>306.02999999999997</v>
      </c>
    </row>
    <row r="16" spans="1:19" s="3" customFormat="1">
      <c r="A16" s="37" t="s">
        <v>322</v>
      </c>
      <c r="B16" s="95" t="s">
        <v>200</v>
      </c>
      <c r="C16" s="76">
        <v>107788</v>
      </c>
      <c r="D16" s="38">
        <v>0.122</v>
      </c>
      <c r="E16" s="77">
        <v>13140</v>
      </c>
      <c r="F16" s="39">
        <v>0.50700000000000001</v>
      </c>
      <c r="G16" s="109">
        <v>0.25700000000000001</v>
      </c>
      <c r="H16" s="40">
        <v>0.23599999999999999</v>
      </c>
      <c r="I16" s="58">
        <v>0.962306067678246</v>
      </c>
      <c r="J16" s="98">
        <v>16.724879456247915</v>
      </c>
      <c r="K16" s="54">
        <v>6666000</v>
      </c>
      <c r="L16" s="56">
        <v>2.83</v>
      </c>
      <c r="M16" s="73">
        <v>2356200</v>
      </c>
      <c r="O16" s="30">
        <v>6661.9800000000005</v>
      </c>
      <c r="P16" s="30">
        <v>3101.04</v>
      </c>
    </row>
    <row r="17" spans="1:16" s="3" customFormat="1">
      <c r="A17" s="33" t="s">
        <v>323</v>
      </c>
      <c r="B17" s="94" t="s">
        <v>200</v>
      </c>
      <c r="C17" s="74">
        <v>2653</v>
      </c>
      <c r="D17" s="34">
        <v>0.14499999999999999</v>
      </c>
      <c r="E17" s="75">
        <v>380</v>
      </c>
      <c r="F17" s="35">
        <v>0.55700000000000005</v>
      </c>
      <c r="G17" s="110">
        <v>0.35</v>
      </c>
      <c r="H17" s="36">
        <v>9.2999999999999999E-2</v>
      </c>
      <c r="I17" s="57">
        <v>0.98397821746642022</v>
      </c>
      <c r="J17" s="97">
        <v>17.101541419566381</v>
      </c>
      <c r="K17" s="53">
        <v>197000</v>
      </c>
      <c r="L17" s="55">
        <v>2.89</v>
      </c>
      <c r="M17" s="72">
        <v>68100</v>
      </c>
      <c r="O17" s="30">
        <v>211.66000000000003</v>
      </c>
      <c r="P17" s="30">
        <v>35.339999999999996</v>
      </c>
    </row>
    <row r="18" spans="1:16" s="3" customFormat="1">
      <c r="A18" s="37" t="s">
        <v>324</v>
      </c>
      <c r="B18" s="95" t="s">
        <v>200</v>
      </c>
      <c r="C18" s="76">
        <v>1052</v>
      </c>
      <c r="D18" s="38">
        <v>0.152</v>
      </c>
      <c r="E18" s="77">
        <v>160</v>
      </c>
      <c r="F18" s="39">
        <v>0.65900000000000003</v>
      </c>
      <c r="G18" s="109">
        <v>0.217</v>
      </c>
      <c r="H18" s="40">
        <v>0.123</v>
      </c>
      <c r="I18" s="58">
        <v>0.99254474833554429</v>
      </c>
      <c r="J18" s="98">
        <v>17.250427726071759</v>
      </c>
      <c r="K18" s="54">
        <v>84000</v>
      </c>
      <c r="L18" s="56">
        <v>2.92</v>
      </c>
      <c r="M18" s="73">
        <v>28700</v>
      </c>
      <c r="O18" s="30">
        <v>105.44</v>
      </c>
      <c r="P18" s="30">
        <v>19.68</v>
      </c>
    </row>
    <row r="19" spans="1:16" s="3" customFormat="1">
      <c r="A19" s="33" t="s">
        <v>325</v>
      </c>
      <c r="B19" s="94" t="s">
        <v>200</v>
      </c>
      <c r="C19" s="74">
        <v>198921</v>
      </c>
      <c r="D19" s="34">
        <v>0.125</v>
      </c>
      <c r="E19" s="75">
        <v>24820</v>
      </c>
      <c r="F19" s="35">
        <v>0.63300000000000001</v>
      </c>
      <c r="G19" s="110">
        <v>0.254</v>
      </c>
      <c r="H19" s="36">
        <v>0.113</v>
      </c>
      <c r="I19" s="57">
        <v>0.95542215757061211</v>
      </c>
      <c r="J19" s="97">
        <v>16.605237098577238</v>
      </c>
      <c r="K19" s="53">
        <v>12502000</v>
      </c>
      <c r="L19" s="55">
        <v>2.81</v>
      </c>
      <c r="M19" s="72">
        <v>4450700</v>
      </c>
      <c r="O19" s="30">
        <v>15711.06</v>
      </c>
      <c r="P19" s="30">
        <v>2804.66</v>
      </c>
    </row>
    <row r="20" spans="1:16" s="3" customFormat="1">
      <c r="A20" s="37" t="s">
        <v>326</v>
      </c>
      <c r="B20" s="95" t="s">
        <v>200</v>
      </c>
      <c r="C20" s="76">
        <v>6808</v>
      </c>
      <c r="D20" s="38">
        <v>0.11600000000000001</v>
      </c>
      <c r="E20" s="77">
        <v>790</v>
      </c>
      <c r="F20" s="39">
        <v>0.41699999999999998</v>
      </c>
      <c r="G20" s="109">
        <v>0.254</v>
      </c>
      <c r="H20" s="40">
        <v>0.32900000000000001</v>
      </c>
      <c r="I20" s="58">
        <v>0.9744057461122676</v>
      </c>
      <c r="J20" s="98">
        <v>16.935171867431208</v>
      </c>
      <c r="K20" s="54">
        <v>406000</v>
      </c>
      <c r="L20" s="56">
        <v>2.86</v>
      </c>
      <c r="M20" s="73">
        <v>141700</v>
      </c>
      <c r="O20" s="30">
        <v>329.43</v>
      </c>
      <c r="P20" s="30">
        <v>259.91000000000003</v>
      </c>
    </row>
    <row r="21" spans="1:16" s="3" customFormat="1">
      <c r="A21" s="33" t="s">
        <v>327</v>
      </c>
      <c r="B21" s="94" t="s">
        <v>200</v>
      </c>
      <c r="C21" s="74">
        <v>23369</v>
      </c>
      <c r="D21" s="34">
        <v>0.10199999999999999</v>
      </c>
      <c r="E21" s="75">
        <v>2390</v>
      </c>
      <c r="F21" s="35">
        <v>0.61699999999999999</v>
      </c>
      <c r="G21" s="110">
        <v>0.307</v>
      </c>
      <c r="H21" s="36">
        <v>7.5999999999999998E-2</v>
      </c>
      <c r="I21" s="57">
        <v>1.0497055299281546</v>
      </c>
      <c r="J21" s="97">
        <v>18.243882110151326</v>
      </c>
      <c r="K21" s="53">
        <v>1323000</v>
      </c>
      <c r="L21" s="55">
        <v>3.09</v>
      </c>
      <c r="M21" s="72">
        <v>428600</v>
      </c>
      <c r="O21" s="30">
        <v>1474.6299999999999</v>
      </c>
      <c r="P21" s="30">
        <v>181.64</v>
      </c>
    </row>
    <row r="22" spans="1:16" s="3" customFormat="1">
      <c r="A22" s="37" t="s">
        <v>328</v>
      </c>
      <c r="B22" s="95" t="s">
        <v>200</v>
      </c>
      <c r="C22" s="76">
        <v>901</v>
      </c>
      <c r="D22" s="38">
        <v>0.09</v>
      </c>
      <c r="E22" s="77">
        <v>80</v>
      </c>
      <c r="F22" s="39">
        <v>1</v>
      </c>
      <c r="G22" s="109">
        <v>0</v>
      </c>
      <c r="H22" s="40">
        <v>0</v>
      </c>
      <c r="I22" s="58">
        <v>1.0146539226880358</v>
      </c>
      <c r="J22" s="98">
        <v>17.634685176318062</v>
      </c>
      <c r="K22" s="54">
        <v>43000</v>
      </c>
      <c r="L22" s="56">
        <v>2.98</v>
      </c>
      <c r="M22" s="73">
        <v>14300</v>
      </c>
      <c r="O22" s="30">
        <v>80</v>
      </c>
      <c r="P22" s="30">
        <v>0</v>
      </c>
    </row>
    <row r="23" spans="1:16" s="3" customFormat="1">
      <c r="A23" s="33" t="s">
        <v>329</v>
      </c>
      <c r="B23" s="94" t="s">
        <v>200</v>
      </c>
      <c r="C23" s="74">
        <v>8560</v>
      </c>
      <c r="D23" s="34">
        <v>0.157</v>
      </c>
      <c r="E23" s="75">
        <v>1350</v>
      </c>
      <c r="F23" s="35">
        <v>0.40600000000000003</v>
      </c>
      <c r="G23" s="110">
        <v>0.25</v>
      </c>
      <c r="H23" s="36">
        <v>0.34399999999999997</v>
      </c>
      <c r="I23" s="57">
        <v>1.062533800081306</v>
      </c>
      <c r="J23" s="97">
        <v>18.466837445413098</v>
      </c>
      <c r="K23" s="53">
        <v>756000</v>
      </c>
      <c r="L23" s="55">
        <v>3.12</v>
      </c>
      <c r="M23" s="72">
        <v>242100</v>
      </c>
      <c r="O23" s="30">
        <v>548.1</v>
      </c>
      <c r="P23" s="30">
        <v>464.4</v>
      </c>
    </row>
    <row r="24" spans="1:16" s="3" customFormat="1">
      <c r="A24" s="37" t="s">
        <v>330</v>
      </c>
      <c r="B24" s="95" t="s">
        <v>200</v>
      </c>
      <c r="C24" s="76">
        <v>4234</v>
      </c>
      <c r="D24" s="38">
        <v>0.16500000000000001</v>
      </c>
      <c r="E24" s="77">
        <v>700</v>
      </c>
      <c r="F24" s="39">
        <v>0.502</v>
      </c>
      <c r="G24" s="109">
        <v>0.11799999999999999</v>
      </c>
      <c r="H24" s="40">
        <v>0.38</v>
      </c>
      <c r="I24" s="58">
        <v>1.1605719428121495</v>
      </c>
      <c r="J24" s="98">
        <v>20.170740366075158</v>
      </c>
      <c r="K24" s="54">
        <v>428000</v>
      </c>
      <c r="L24" s="56">
        <v>3.41</v>
      </c>
      <c r="M24" s="73">
        <v>125500</v>
      </c>
      <c r="O24" s="30">
        <v>351.4</v>
      </c>
      <c r="P24" s="30">
        <v>266</v>
      </c>
    </row>
    <row r="25" spans="1:16" s="3" customFormat="1">
      <c r="A25" s="33" t="s">
        <v>331</v>
      </c>
      <c r="B25" s="94" t="s">
        <v>200</v>
      </c>
      <c r="C25" s="74">
        <v>26175</v>
      </c>
      <c r="D25" s="34">
        <v>0.14499999999999999</v>
      </c>
      <c r="E25" s="75">
        <v>3800</v>
      </c>
      <c r="F25" s="35">
        <v>0.54100000000000004</v>
      </c>
      <c r="G25" s="110">
        <v>0.217</v>
      </c>
      <c r="H25" s="36">
        <v>0.24299999999999999</v>
      </c>
      <c r="I25" s="57">
        <v>1.0379080573410555</v>
      </c>
      <c r="J25" s="97">
        <v>18.038842036587543</v>
      </c>
      <c r="K25" s="53">
        <v>2079000</v>
      </c>
      <c r="L25" s="55">
        <v>3.05</v>
      </c>
      <c r="M25" s="72">
        <v>681400</v>
      </c>
      <c r="O25" s="30">
        <v>2055.8000000000002</v>
      </c>
      <c r="P25" s="30">
        <v>923.4</v>
      </c>
    </row>
    <row r="26" spans="1:16" s="3" customFormat="1">
      <c r="A26" s="37" t="s">
        <v>332</v>
      </c>
      <c r="B26" s="95" t="s">
        <v>200</v>
      </c>
      <c r="C26" s="76">
        <v>12914</v>
      </c>
      <c r="D26" s="38">
        <v>0.123</v>
      </c>
      <c r="E26" s="77">
        <v>1590</v>
      </c>
      <c r="F26" s="39">
        <v>0.52700000000000002</v>
      </c>
      <c r="G26" s="109">
        <v>0.29199999999999998</v>
      </c>
      <c r="H26" s="40">
        <v>0.18099999999999999</v>
      </c>
      <c r="I26" s="58">
        <v>0.98867932147554483</v>
      </c>
      <c r="J26" s="98">
        <v>17.183246607244968</v>
      </c>
      <c r="K26" s="54">
        <v>829000</v>
      </c>
      <c r="L26" s="56">
        <v>2.91</v>
      </c>
      <c r="M26" s="73">
        <v>285100</v>
      </c>
      <c r="O26" s="30">
        <v>837.93000000000006</v>
      </c>
      <c r="P26" s="30">
        <v>287.78999999999996</v>
      </c>
    </row>
    <row r="27" spans="1:16" s="3" customFormat="1">
      <c r="A27" s="33" t="s">
        <v>333</v>
      </c>
      <c r="B27" s="94" t="s">
        <v>200</v>
      </c>
      <c r="C27" s="74">
        <v>12945</v>
      </c>
      <c r="D27" s="34">
        <v>0.106</v>
      </c>
      <c r="E27" s="75">
        <v>1380</v>
      </c>
      <c r="F27" s="35">
        <v>0.49299999999999999</v>
      </c>
      <c r="G27" s="110">
        <v>0.30399999999999999</v>
      </c>
      <c r="H27" s="36">
        <v>0.20200000000000001</v>
      </c>
      <c r="I27" s="57">
        <v>1.0513262902439999</v>
      </c>
      <c r="J27" s="97">
        <v>18.272050924440716</v>
      </c>
      <c r="K27" s="53">
        <v>765000</v>
      </c>
      <c r="L27" s="55">
        <v>3.09</v>
      </c>
      <c r="M27" s="72">
        <v>247500</v>
      </c>
      <c r="O27" s="30">
        <v>680.34</v>
      </c>
      <c r="P27" s="30">
        <v>278.76</v>
      </c>
    </row>
    <row r="28" spans="1:16" s="3" customFormat="1">
      <c r="A28" s="37" t="s">
        <v>334</v>
      </c>
      <c r="B28" s="95" t="s">
        <v>200</v>
      </c>
      <c r="C28" s="76">
        <v>16731</v>
      </c>
      <c r="D28" s="38">
        <v>0.153</v>
      </c>
      <c r="E28" s="77">
        <v>2550</v>
      </c>
      <c r="F28" s="39">
        <v>0.53400000000000003</v>
      </c>
      <c r="G28" s="109">
        <v>0.24299999999999999</v>
      </c>
      <c r="H28" s="40">
        <v>0.223</v>
      </c>
      <c r="I28" s="58">
        <v>1.0345022428177126</v>
      </c>
      <c r="J28" s="98">
        <v>17.979648980171845</v>
      </c>
      <c r="K28" s="54">
        <v>1391000</v>
      </c>
      <c r="L28" s="56">
        <v>3.04</v>
      </c>
      <c r="M28" s="73">
        <v>457300</v>
      </c>
      <c r="O28" s="30">
        <v>1361.7</v>
      </c>
      <c r="P28" s="30">
        <v>568.65</v>
      </c>
    </row>
    <row r="29" spans="1:16" s="3" customFormat="1">
      <c r="A29" s="33" t="s">
        <v>335</v>
      </c>
      <c r="B29" s="94" t="s">
        <v>200</v>
      </c>
      <c r="C29" s="74">
        <v>15233</v>
      </c>
      <c r="D29" s="34">
        <v>0.11</v>
      </c>
      <c r="E29" s="75">
        <v>1670</v>
      </c>
      <c r="F29" s="35">
        <v>0.71899999999999997</v>
      </c>
      <c r="G29" s="110">
        <v>0.28100000000000003</v>
      </c>
      <c r="H29" s="36">
        <v>0</v>
      </c>
      <c r="I29" s="57">
        <v>0.97733090329915551</v>
      </c>
      <c r="J29" s="97">
        <v>16.986011099339322</v>
      </c>
      <c r="K29" s="53">
        <v>860000</v>
      </c>
      <c r="L29" s="55">
        <v>2.87</v>
      </c>
      <c r="M29" s="72">
        <v>299500</v>
      </c>
      <c r="O29" s="30">
        <v>1200.73</v>
      </c>
      <c r="P29" s="30">
        <v>0</v>
      </c>
    </row>
    <row r="30" spans="1:16" s="3" customFormat="1">
      <c r="A30" s="37" t="s">
        <v>336</v>
      </c>
      <c r="B30" s="95" t="s">
        <v>200</v>
      </c>
      <c r="C30" s="76">
        <v>16312</v>
      </c>
      <c r="D30" s="38">
        <v>0.153</v>
      </c>
      <c r="E30" s="77">
        <v>2500</v>
      </c>
      <c r="F30" s="39">
        <v>0.46800000000000003</v>
      </c>
      <c r="G30" s="109">
        <v>0.30599999999999999</v>
      </c>
      <c r="H30" s="40">
        <v>0.22700000000000001</v>
      </c>
      <c r="I30" s="58">
        <v>1.0816362788320641</v>
      </c>
      <c r="J30" s="98">
        <v>18.798838526101274</v>
      </c>
      <c r="K30" s="54">
        <v>1426000</v>
      </c>
      <c r="L30" s="56">
        <v>3.18</v>
      </c>
      <c r="M30" s="73">
        <v>448300</v>
      </c>
      <c r="O30" s="30">
        <v>1170</v>
      </c>
      <c r="P30" s="30">
        <v>567.5</v>
      </c>
    </row>
    <row r="31" spans="1:16" s="3" customFormat="1">
      <c r="A31" s="33" t="s">
        <v>337</v>
      </c>
      <c r="B31" s="94" t="s">
        <v>200</v>
      </c>
      <c r="C31" s="74">
        <v>26792</v>
      </c>
      <c r="D31" s="34">
        <v>0.114</v>
      </c>
      <c r="E31" s="75">
        <v>3070</v>
      </c>
      <c r="F31" s="35">
        <v>0.52300000000000002</v>
      </c>
      <c r="G31" s="110">
        <v>0.28999999999999998</v>
      </c>
      <c r="H31" s="36">
        <v>0.187</v>
      </c>
      <c r="I31" s="57">
        <v>1.0960318867553343</v>
      </c>
      <c r="J31" s="97">
        <v>19.049034191807706</v>
      </c>
      <c r="K31" s="53">
        <v>1774000</v>
      </c>
      <c r="L31" s="55">
        <v>3.22</v>
      </c>
      <c r="M31" s="72">
        <v>550500</v>
      </c>
      <c r="O31" s="30">
        <v>1605.6100000000001</v>
      </c>
      <c r="P31" s="30">
        <v>574.09</v>
      </c>
    </row>
    <row r="32" spans="1:16" s="3" customFormat="1">
      <c r="A32" s="37" t="s">
        <v>338</v>
      </c>
      <c r="B32" s="95" t="s">
        <v>200</v>
      </c>
      <c r="C32" s="76">
        <v>22653</v>
      </c>
      <c r="D32" s="38">
        <v>9.8000000000000004E-2</v>
      </c>
      <c r="E32" s="77">
        <v>2210</v>
      </c>
      <c r="F32" s="39">
        <v>0.70899999999999996</v>
      </c>
      <c r="G32" s="109">
        <v>0.29099999999999998</v>
      </c>
      <c r="H32" s="40">
        <v>0</v>
      </c>
      <c r="I32" s="58">
        <v>0.98248956527714326</v>
      </c>
      <c r="J32" s="98">
        <v>17.07566864451675</v>
      </c>
      <c r="K32" s="54">
        <v>1145000</v>
      </c>
      <c r="L32" s="56">
        <v>2.89</v>
      </c>
      <c r="M32" s="73">
        <v>396300</v>
      </c>
      <c r="O32" s="30">
        <v>1566.8899999999999</v>
      </c>
      <c r="P32" s="30">
        <v>0</v>
      </c>
    </row>
    <row r="33" spans="1:19" s="3" customFormat="1">
      <c r="A33" s="33" t="s">
        <v>339</v>
      </c>
      <c r="B33" s="94" t="s">
        <v>200</v>
      </c>
      <c r="C33" s="74">
        <v>38339</v>
      </c>
      <c r="D33" s="34">
        <v>0.17799999999999999</v>
      </c>
      <c r="E33" s="75">
        <v>6820</v>
      </c>
      <c r="F33" s="35">
        <v>0.50600000000000001</v>
      </c>
      <c r="G33" s="110">
        <v>0.17799999999999999</v>
      </c>
      <c r="H33" s="36">
        <v>0.317</v>
      </c>
      <c r="I33" s="57">
        <v>1.0269083574690081</v>
      </c>
      <c r="J33" s="97">
        <v>17.847667252811359</v>
      </c>
      <c r="K33" s="53">
        <v>3692000</v>
      </c>
      <c r="L33" s="55">
        <v>3.02</v>
      </c>
      <c r="M33" s="72">
        <v>1222900</v>
      </c>
      <c r="O33" s="30">
        <v>3450.92</v>
      </c>
      <c r="P33" s="30">
        <v>2161.94</v>
      </c>
    </row>
    <row r="34" spans="1:19" s="3" customFormat="1">
      <c r="A34" s="37" t="s">
        <v>340</v>
      </c>
      <c r="B34" s="95" t="s">
        <v>200</v>
      </c>
      <c r="C34" s="76">
        <v>7790</v>
      </c>
      <c r="D34" s="38">
        <v>0.17399999999999999</v>
      </c>
      <c r="E34" s="77">
        <v>1360</v>
      </c>
      <c r="F34" s="39">
        <v>0.51300000000000001</v>
      </c>
      <c r="G34" s="109">
        <v>0.249</v>
      </c>
      <c r="H34" s="40">
        <v>0.23799999999999999</v>
      </c>
      <c r="I34" s="58">
        <v>1.200999813288063</v>
      </c>
      <c r="J34" s="98">
        <v>20.873376754946534</v>
      </c>
      <c r="K34" s="54">
        <v>861000</v>
      </c>
      <c r="L34" s="56">
        <v>3.53</v>
      </c>
      <c r="M34" s="73">
        <v>243900</v>
      </c>
      <c r="O34" s="30">
        <v>697.68000000000006</v>
      </c>
      <c r="P34" s="30">
        <v>323.68</v>
      </c>
    </row>
    <row r="35" spans="1:19" s="3" customFormat="1">
      <c r="A35" s="33" t="s">
        <v>341</v>
      </c>
      <c r="B35" s="94" t="s">
        <v>200</v>
      </c>
      <c r="C35" s="74">
        <v>3812</v>
      </c>
      <c r="D35" s="34">
        <v>0.16200000000000001</v>
      </c>
      <c r="E35" s="75">
        <v>620</v>
      </c>
      <c r="F35" s="35">
        <v>0.51700000000000002</v>
      </c>
      <c r="G35" s="110">
        <v>0.27700000000000002</v>
      </c>
      <c r="H35" s="36">
        <v>0.20599999999999999</v>
      </c>
      <c r="I35" s="57">
        <v>1.0395100098226511</v>
      </c>
      <c r="J35" s="97">
        <v>18.066683970717676</v>
      </c>
      <c r="K35" s="53">
        <v>340000</v>
      </c>
      <c r="L35" s="55">
        <v>3.06</v>
      </c>
      <c r="M35" s="72">
        <v>111200</v>
      </c>
      <c r="O35" s="30">
        <v>320.54000000000002</v>
      </c>
      <c r="P35" s="30">
        <v>127.72</v>
      </c>
    </row>
    <row r="36" spans="1:19" s="3" customFormat="1">
      <c r="A36" s="37" t="s">
        <v>342</v>
      </c>
      <c r="B36" s="95" t="s">
        <v>200</v>
      </c>
      <c r="C36" s="76">
        <v>5260</v>
      </c>
      <c r="D36" s="38">
        <v>9.6000000000000002E-2</v>
      </c>
      <c r="E36" s="77">
        <v>500</v>
      </c>
      <c r="F36" s="39">
        <v>0.68799999999999994</v>
      </c>
      <c r="G36" s="109">
        <v>0.312</v>
      </c>
      <c r="H36" s="40">
        <v>0</v>
      </c>
      <c r="I36" s="58">
        <v>0.98250366293330171</v>
      </c>
      <c r="J36" s="98">
        <v>17.075913661780781</v>
      </c>
      <c r="K36" s="54">
        <v>259000</v>
      </c>
      <c r="L36" s="56">
        <v>2.89</v>
      </c>
      <c r="M36" s="73">
        <v>89700</v>
      </c>
      <c r="O36" s="30">
        <v>344</v>
      </c>
      <c r="P36" s="30">
        <v>0</v>
      </c>
    </row>
    <row r="37" spans="1:19" s="3" customFormat="1">
      <c r="A37" s="33" t="s">
        <v>343</v>
      </c>
      <c r="B37" s="94" t="s">
        <v>200</v>
      </c>
      <c r="C37" s="74">
        <v>37916</v>
      </c>
      <c r="D37" s="34">
        <v>0.20899999999999999</v>
      </c>
      <c r="E37" s="75">
        <v>7920</v>
      </c>
      <c r="F37" s="35">
        <v>0.72499999999999998</v>
      </c>
      <c r="G37" s="110">
        <v>0.154</v>
      </c>
      <c r="H37" s="36">
        <v>0.122</v>
      </c>
      <c r="I37" s="57">
        <v>1.1643763208080282</v>
      </c>
      <c r="J37" s="97">
        <v>20.23686045564353</v>
      </c>
      <c r="K37" s="53">
        <v>4862000</v>
      </c>
      <c r="L37" s="55">
        <v>3.42</v>
      </c>
      <c r="M37" s="72">
        <v>1420200</v>
      </c>
      <c r="O37" s="30">
        <v>5742</v>
      </c>
      <c r="P37" s="30">
        <v>966.24</v>
      </c>
    </row>
    <row r="38" spans="1:19" s="3" customFormat="1">
      <c r="A38" s="37" t="s">
        <v>344</v>
      </c>
      <c r="B38" s="95" t="s">
        <v>200</v>
      </c>
      <c r="C38" s="76">
        <v>20279</v>
      </c>
      <c r="D38" s="38">
        <v>0.09</v>
      </c>
      <c r="E38" s="77">
        <v>1830</v>
      </c>
      <c r="F38" s="39">
        <v>0.67</v>
      </c>
      <c r="G38" s="109">
        <v>0.27100000000000002</v>
      </c>
      <c r="H38" s="40">
        <v>5.8999999999999997E-2</v>
      </c>
      <c r="I38" s="58">
        <v>0.93957635121637684</v>
      </c>
      <c r="J38" s="98">
        <v>16.329836984140627</v>
      </c>
      <c r="K38" s="54">
        <v>906000</v>
      </c>
      <c r="L38" s="56">
        <v>2.76</v>
      </c>
      <c r="M38" s="73">
        <v>328200</v>
      </c>
      <c r="O38" s="30">
        <v>1226.1000000000001</v>
      </c>
      <c r="P38" s="30">
        <v>107.97</v>
      </c>
    </row>
    <row r="39" spans="1:19" s="3" customFormat="1">
      <c r="A39" s="33" t="s">
        <v>345</v>
      </c>
      <c r="B39" s="94" t="s">
        <v>200</v>
      </c>
      <c r="C39" s="74">
        <v>39779</v>
      </c>
      <c r="D39" s="34">
        <v>0.14000000000000001</v>
      </c>
      <c r="E39" s="75">
        <v>5580</v>
      </c>
      <c r="F39" s="35">
        <v>0.44400000000000001</v>
      </c>
      <c r="G39" s="110">
        <v>0.222</v>
      </c>
      <c r="H39" s="36">
        <v>0.33300000000000002</v>
      </c>
      <c r="I39" s="57">
        <v>1.0178451780041569</v>
      </c>
      <c r="J39" s="97">
        <v>17.690149193712244</v>
      </c>
      <c r="K39" s="53">
        <v>2994000</v>
      </c>
      <c r="L39" s="55">
        <v>2.99</v>
      </c>
      <c r="M39" s="72">
        <v>1000600</v>
      </c>
      <c r="O39" s="30">
        <v>2477.52</v>
      </c>
      <c r="P39" s="30">
        <v>1858.14</v>
      </c>
    </row>
    <row r="40" spans="1:19" s="3" customFormat="1">
      <c r="A40" s="37" t="s">
        <v>346</v>
      </c>
      <c r="B40" s="95" t="s">
        <v>200</v>
      </c>
      <c r="C40" s="76">
        <v>4245</v>
      </c>
      <c r="D40" s="38">
        <v>0.13600000000000001</v>
      </c>
      <c r="E40" s="77">
        <v>580</v>
      </c>
      <c r="F40" s="39">
        <v>0.52500000000000002</v>
      </c>
      <c r="G40" s="109">
        <v>0.14299999999999999</v>
      </c>
      <c r="H40" s="40">
        <v>0.33200000000000002</v>
      </c>
      <c r="I40" s="58">
        <v>0.98290299725312302</v>
      </c>
      <c r="J40" s="98">
        <v>17.082854092259279</v>
      </c>
      <c r="K40" s="54">
        <v>301000</v>
      </c>
      <c r="L40" s="56">
        <v>2.89</v>
      </c>
      <c r="M40" s="73">
        <v>104000</v>
      </c>
      <c r="O40" s="30">
        <v>304.5</v>
      </c>
      <c r="P40" s="30">
        <v>192.56</v>
      </c>
    </row>
    <row r="41" spans="1:19" s="3" customFormat="1">
      <c r="A41" s="33" t="s">
        <v>347</v>
      </c>
      <c r="B41" s="94" t="s">
        <v>200</v>
      </c>
      <c r="C41" s="74">
        <v>11364</v>
      </c>
      <c r="D41" s="34">
        <v>0.14199999999999999</v>
      </c>
      <c r="E41" s="75">
        <v>1610</v>
      </c>
      <c r="F41" s="35">
        <v>0.73899999999999999</v>
      </c>
      <c r="G41" s="110">
        <v>0.153</v>
      </c>
      <c r="H41" s="36">
        <v>0.108</v>
      </c>
      <c r="I41" s="57">
        <v>1.036211367195647</v>
      </c>
      <c r="J41" s="97">
        <v>18.009353561860344</v>
      </c>
      <c r="K41" s="53">
        <v>880000</v>
      </c>
      <c r="L41" s="55">
        <v>3.05</v>
      </c>
      <c r="M41" s="72">
        <v>288700</v>
      </c>
      <c r="O41" s="30">
        <v>1189.79</v>
      </c>
      <c r="P41" s="30">
        <v>173.88</v>
      </c>
    </row>
    <row r="42" spans="1:19" s="3" customFormat="1">
      <c r="A42" s="37" t="s">
        <v>348</v>
      </c>
      <c r="B42" s="95" t="s">
        <v>200</v>
      </c>
      <c r="C42" s="76">
        <v>22700</v>
      </c>
      <c r="D42" s="38">
        <v>0.13100000000000001</v>
      </c>
      <c r="E42" s="77">
        <v>2970</v>
      </c>
      <c r="F42" s="39">
        <v>0.55500000000000005</v>
      </c>
      <c r="G42" s="109">
        <v>0.19500000000000001</v>
      </c>
      <c r="H42" s="40">
        <v>0.251</v>
      </c>
      <c r="I42" s="58">
        <v>1.194595329212639</v>
      </c>
      <c r="J42" s="98">
        <v>20.762066821715663</v>
      </c>
      <c r="K42" s="54">
        <v>1870000</v>
      </c>
      <c r="L42" s="56">
        <v>3.51</v>
      </c>
      <c r="M42" s="73">
        <v>532600</v>
      </c>
      <c r="O42" s="30">
        <v>1648.3500000000001</v>
      </c>
      <c r="P42" s="30">
        <v>745.47</v>
      </c>
    </row>
    <row r="43" spans="1:19" s="3" customFormat="1">
      <c r="A43" s="33" t="s">
        <v>349</v>
      </c>
      <c r="B43" s="94" t="s">
        <v>200</v>
      </c>
      <c r="C43" s="74">
        <v>7731</v>
      </c>
      <c r="D43" s="34">
        <v>9.2999999999999999E-2</v>
      </c>
      <c r="E43" s="75">
        <v>720</v>
      </c>
      <c r="F43" s="35">
        <v>0.65400000000000003</v>
      </c>
      <c r="G43" s="110">
        <v>0.34599999999999997</v>
      </c>
      <c r="H43" s="36">
        <v>0</v>
      </c>
      <c r="I43" s="57">
        <v>0.98314518467823397</v>
      </c>
      <c r="J43" s="97">
        <v>17.087063309707705</v>
      </c>
      <c r="K43" s="53">
        <v>373000</v>
      </c>
      <c r="L43" s="55">
        <v>2.89</v>
      </c>
      <c r="M43" s="72">
        <v>129100</v>
      </c>
      <c r="O43" s="30">
        <v>470.88</v>
      </c>
      <c r="P43" s="30">
        <v>0</v>
      </c>
    </row>
    <row r="44" spans="1:19" s="3" customFormat="1">
      <c r="A44" s="37" t="s">
        <v>350</v>
      </c>
      <c r="B44" s="95" t="s">
        <v>200</v>
      </c>
      <c r="C44" s="76">
        <v>10285</v>
      </c>
      <c r="D44" s="38">
        <v>0.106</v>
      </c>
      <c r="E44" s="77">
        <v>1090</v>
      </c>
      <c r="F44" s="39">
        <v>0.47699999999999998</v>
      </c>
      <c r="G44" s="109">
        <v>0.20899999999999999</v>
      </c>
      <c r="H44" s="40">
        <v>0.313</v>
      </c>
      <c r="I44" s="58">
        <v>1.0332792222738714</v>
      </c>
      <c r="J44" s="98">
        <v>17.958392883119885</v>
      </c>
      <c r="K44" s="54">
        <v>594000</v>
      </c>
      <c r="L44" s="56">
        <v>3.04</v>
      </c>
      <c r="M44" s="73">
        <v>195500</v>
      </c>
      <c r="O44" s="30">
        <v>519.92999999999995</v>
      </c>
      <c r="P44" s="30">
        <v>341.17</v>
      </c>
    </row>
    <row r="45" spans="1:19" s="3" customFormat="1">
      <c r="A45" s="33" t="s">
        <v>351</v>
      </c>
      <c r="B45" s="94" t="s">
        <v>200</v>
      </c>
      <c r="C45" s="74">
        <v>80004</v>
      </c>
      <c r="D45" s="34">
        <v>0.13100000000000001</v>
      </c>
      <c r="E45" s="75">
        <v>10450</v>
      </c>
      <c r="F45" s="35">
        <v>0.55900000000000005</v>
      </c>
      <c r="G45" s="110">
        <v>0.26500000000000001</v>
      </c>
      <c r="H45" s="36">
        <v>0.17599999999999999</v>
      </c>
      <c r="I45" s="57">
        <v>0.9680889770460408</v>
      </c>
      <c r="J45" s="97">
        <v>16.825386421060188</v>
      </c>
      <c r="K45" s="53">
        <v>5333000</v>
      </c>
      <c r="L45" s="55">
        <v>2.85</v>
      </c>
      <c r="M45" s="72">
        <v>1873900</v>
      </c>
      <c r="O45" s="30">
        <v>5841.55</v>
      </c>
      <c r="P45" s="30">
        <v>1839.1999999999998</v>
      </c>
    </row>
    <row r="46" spans="1:19" s="3" customFormat="1">
      <c r="A46" s="37" t="s">
        <v>352</v>
      </c>
      <c r="B46" s="95" t="s">
        <v>200</v>
      </c>
      <c r="C46" s="76">
        <v>9720</v>
      </c>
      <c r="D46" s="38">
        <v>0.16</v>
      </c>
      <c r="E46" s="77">
        <v>1550</v>
      </c>
      <c r="F46" s="39">
        <v>0.40200000000000002</v>
      </c>
      <c r="G46" s="109">
        <v>0.16600000000000001</v>
      </c>
      <c r="H46" s="40">
        <v>0.433</v>
      </c>
      <c r="I46" s="58">
        <v>1.0423350215897136</v>
      </c>
      <c r="J46" s="98">
        <v>18.115782675229219</v>
      </c>
      <c r="K46" s="54">
        <v>852000</v>
      </c>
      <c r="L46" s="56">
        <v>3.06</v>
      </c>
      <c r="M46" s="73">
        <v>277900</v>
      </c>
      <c r="O46" s="30">
        <v>623.1</v>
      </c>
      <c r="P46" s="30">
        <v>671.15</v>
      </c>
    </row>
    <row r="47" spans="1:19" s="3" customFormat="1" ht="15" thickBot="1">
      <c r="A47" s="33" t="s">
        <v>353</v>
      </c>
      <c r="B47" s="94" t="s">
        <v>200</v>
      </c>
      <c r="C47" s="74">
        <v>10025</v>
      </c>
      <c r="D47" s="34">
        <v>0.13600000000000001</v>
      </c>
      <c r="E47" s="75">
        <v>1360</v>
      </c>
      <c r="F47" s="35">
        <v>0.66400000000000003</v>
      </c>
      <c r="G47" s="110">
        <v>0.313</v>
      </c>
      <c r="H47" s="36">
        <v>2.3E-2</v>
      </c>
      <c r="I47" s="57">
        <v>0.97414295278089236</v>
      </c>
      <c r="J47" s="97">
        <v>16.930604519331908</v>
      </c>
      <c r="K47" s="53">
        <v>698000</v>
      </c>
      <c r="L47" s="55">
        <v>2.86</v>
      </c>
      <c r="M47" s="72">
        <v>243900</v>
      </c>
      <c r="O47" s="30">
        <v>903.04000000000008</v>
      </c>
      <c r="P47" s="30">
        <v>31.28</v>
      </c>
    </row>
    <row r="48" spans="1:19" ht="15" thickBot="1">
      <c r="A48" s="69" t="s">
        <v>21</v>
      </c>
      <c r="B48" s="96"/>
      <c r="C48" s="78">
        <v>1397815</v>
      </c>
      <c r="D48" s="125">
        <v>0.13319359142661941</v>
      </c>
      <c r="E48" s="79">
        <v>186180</v>
      </c>
      <c r="F48" s="70">
        <v>0.51956386292834889</v>
      </c>
      <c r="G48" s="126">
        <v>0.22868858094317329</v>
      </c>
      <c r="H48" s="71">
        <v>0.25174755612847782</v>
      </c>
      <c r="I48" s="47">
        <v>1.0177854712358014</v>
      </c>
      <c r="J48" s="48">
        <v>17.689111490078229</v>
      </c>
      <c r="K48" s="49">
        <v>99899000</v>
      </c>
      <c r="L48" s="48">
        <v>2.9922892854332561</v>
      </c>
      <c r="M48" s="50">
        <v>33385300</v>
      </c>
      <c r="O48" s="7">
        <v>96732.4</v>
      </c>
      <c r="P48" s="7">
        <v>46870.36</v>
      </c>
      <c r="R48" s="3"/>
      <c r="S48" s="3"/>
    </row>
    <row r="49" spans="1:19" s="6" customFormat="1" ht="9" customHeight="1">
      <c r="A49" s="41"/>
      <c r="B49" s="41"/>
      <c r="E49" s="18"/>
      <c r="F49" s="24"/>
      <c r="G49" s="24"/>
      <c r="H49" s="24"/>
      <c r="I49" s="51"/>
      <c r="J49" s="52"/>
      <c r="K49" s="52"/>
      <c r="L49" s="52"/>
      <c r="M49" s="13"/>
      <c r="R49" s="3"/>
      <c r="S49" s="3"/>
    </row>
    <row r="50" spans="1:19" ht="16.5" customHeight="1">
      <c r="A50" s="137" t="s">
        <v>3</v>
      </c>
      <c r="B50" s="137"/>
      <c r="C50" s="137"/>
      <c r="D50" s="137"/>
      <c r="E50" s="137"/>
      <c r="F50" s="137"/>
      <c r="G50" s="137"/>
      <c r="H50" s="137"/>
      <c r="O50" s="13"/>
      <c r="P50" s="13"/>
      <c r="R50" s="3"/>
      <c r="S50" s="3"/>
    </row>
    <row r="51" spans="1:19" s="6" customFormat="1" ht="7.5" customHeight="1">
      <c r="A51" s="2"/>
      <c r="B51" s="2"/>
      <c r="E51" s="18"/>
      <c r="F51" s="24"/>
      <c r="G51" s="24"/>
      <c r="H51" s="24"/>
      <c r="I51" s="51"/>
      <c r="J51" s="52"/>
      <c r="K51" s="52"/>
      <c r="L51" s="52"/>
      <c r="M51" s="13"/>
      <c r="R51" s="13"/>
      <c r="S51" s="13"/>
    </row>
    <row r="52" spans="1:19" ht="40" customHeight="1">
      <c r="A52" s="138" t="s">
        <v>302</v>
      </c>
      <c r="B52" s="138"/>
      <c r="C52" s="138"/>
      <c r="D52" s="138"/>
      <c r="E52" s="138"/>
      <c r="F52" s="138"/>
      <c r="G52" s="138"/>
      <c r="H52" s="138"/>
      <c r="O52" s="13"/>
      <c r="P52" s="13"/>
      <c r="R52" s="6"/>
      <c r="S52" s="6"/>
    </row>
    <row r="53" spans="1:19" s="6" customFormat="1" ht="5.25" customHeight="1">
      <c r="I53" s="51"/>
      <c r="J53" s="52"/>
      <c r="K53" s="52"/>
      <c r="L53" s="52"/>
      <c r="M53" s="13"/>
      <c r="R53" s="13"/>
      <c r="S53" s="13"/>
    </row>
    <row r="54" spans="1:19" s="6" customFormat="1" ht="42" customHeight="1">
      <c r="A54" s="139" t="s">
        <v>303</v>
      </c>
      <c r="B54" s="139"/>
      <c r="C54" s="139"/>
      <c r="D54" s="139"/>
      <c r="E54" s="139"/>
      <c r="F54" s="139"/>
      <c r="G54" s="139"/>
      <c r="H54" s="139"/>
      <c r="I54" s="51"/>
      <c r="J54" s="52"/>
      <c r="K54" s="52"/>
      <c r="L54" s="52"/>
      <c r="M54" s="13"/>
    </row>
    <row r="55" spans="1:19" s="6" customFormat="1" ht="7.5" customHeight="1">
      <c r="I55" s="51"/>
      <c r="J55" s="52"/>
      <c r="K55" s="52"/>
      <c r="L55" s="52"/>
      <c r="M55" s="13"/>
      <c r="R55" s="13"/>
      <c r="S55" s="13"/>
    </row>
    <row r="56" spans="1:19" s="6" customFormat="1" ht="34.5" customHeight="1">
      <c r="A56" s="136" t="s">
        <v>260</v>
      </c>
      <c r="B56" s="136"/>
      <c r="C56" s="136"/>
      <c r="D56" s="136"/>
      <c r="E56" s="136"/>
      <c r="F56" s="136"/>
      <c r="G56" s="136"/>
      <c r="H56" s="136"/>
      <c r="I56" s="51"/>
      <c r="J56" s="52"/>
      <c r="K56" s="52"/>
      <c r="L56" s="52"/>
      <c r="M56" s="13"/>
    </row>
    <row r="57" spans="1:19" ht="5.25" customHeight="1">
      <c r="A57" s="42"/>
      <c r="B57" s="42"/>
      <c r="C57" s="6"/>
      <c r="D57" s="6"/>
      <c r="E57" s="18"/>
      <c r="F57" s="24"/>
      <c r="G57" s="24"/>
      <c r="H57" s="24"/>
      <c r="R57" s="6"/>
      <c r="S57" s="6"/>
    </row>
    <row r="58" spans="1:19" s="6" customFormat="1" ht="26.25" customHeight="1">
      <c r="A58" s="140" t="s">
        <v>261</v>
      </c>
      <c r="B58" s="140"/>
      <c r="C58" s="140"/>
      <c r="D58" s="140"/>
      <c r="E58" s="140"/>
      <c r="F58" s="140"/>
      <c r="G58" s="140"/>
      <c r="H58" s="140"/>
      <c r="J58" s="81"/>
      <c r="K58" s="52"/>
      <c r="L58" s="52"/>
      <c r="M58" s="52"/>
    </row>
    <row r="59" spans="1:19" s="6" customFormat="1" ht="8.25" customHeight="1">
      <c r="E59" s="80"/>
      <c r="J59" s="81"/>
      <c r="K59" s="52"/>
      <c r="L59" s="52"/>
      <c r="M59" s="52"/>
    </row>
    <row r="60" spans="1:19" s="6" customFormat="1" ht="16">
      <c r="A60" s="6" t="s">
        <v>262</v>
      </c>
      <c r="E60" s="80"/>
      <c r="J60" s="81"/>
      <c r="K60" s="52"/>
      <c r="L60" s="52"/>
      <c r="M60" s="52"/>
    </row>
    <row r="61" spans="1:19" s="6" customFormat="1">
      <c r="A61" s="84" t="s">
        <v>18</v>
      </c>
      <c r="B61" s="84"/>
      <c r="C61" s="2"/>
      <c r="E61" s="80"/>
      <c r="J61" s="81"/>
      <c r="K61" s="52"/>
      <c r="L61" s="52"/>
      <c r="M61" s="52"/>
    </row>
    <row r="62" spans="1:19" s="6" customFormat="1" ht="7.5" customHeight="1">
      <c r="A62" s="2"/>
      <c r="B62" s="2"/>
      <c r="C62" s="2"/>
      <c r="E62" s="80"/>
      <c r="J62" s="81"/>
      <c r="K62" s="52"/>
      <c r="L62" s="52"/>
      <c r="M62" s="52"/>
    </row>
    <row r="63" spans="1:19" s="6" customFormat="1" ht="16">
      <c r="A63" s="82" t="s">
        <v>263</v>
      </c>
      <c r="B63" s="82"/>
      <c r="E63" s="80"/>
      <c r="J63" s="81"/>
      <c r="K63" s="52"/>
      <c r="L63" s="52"/>
      <c r="M63" s="52"/>
    </row>
    <row r="64" spans="1:19">
      <c r="A64" s="13"/>
      <c r="B64" s="13"/>
      <c r="E64" s="83"/>
      <c r="F64" s="13"/>
      <c r="G64" s="13"/>
      <c r="H64" s="13"/>
      <c r="I64" s="52"/>
      <c r="J64" s="81"/>
      <c r="M64" s="52"/>
      <c r="O64" s="13"/>
      <c r="P64" s="13"/>
    </row>
  </sheetData>
  <mergeCells count="16">
    <mergeCell ref="J7:J8"/>
    <mergeCell ref="K7:K8"/>
    <mergeCell ref="L7:L8"/>
    <mergeCell ref="M7:M8"/>
    <mergeCell ref="F7:H7"/>
    <mergeCell ref="A7:A8"/>
    <mergeCell ref="C7:C8"/>
    <mergeCell ref="D7:D8"/>
    <mergeCell ref="E7:E8"/>
    <mergeCell ref="I7:I8"/>
    <mergeCell ref="B7:B8"/>
    <mergeCell ref="A56:H56"/>
    <mergeCell ref="A50:H50"/>
    <mergeCell ref="A52:H52"/>
    <mergeCell ref="A54:H54"/>
    <mergeCell ref="A58:H58"/>
  </mergeCells>
  <pageMargins left="0.7" right="0.7" top="0.5" bottom="0.45" header="0.3" footer="0.3"/>
  <pageSetup scale="48" fitToHeight="0"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K39"/>
  <sheetViews>
    <sheetView topLeftCell="A42" workbookViewId="0">
      <selection activeCell="A4" sqref="A4"/>
    </sheetView>
  </sheetViews>
  <sheetFormatPr baseColWidth="10" defaultColWidth="8.83203125" defaultRowHeight="14" x14ac:dyDescent="0"/>
  <cols>
    <col min="1" max="1" width="38.83203125" style="7" customWidth="1"/>
    <col min="2" max="2" width="28.33203125" style="5" customWidth="1"/>
    <col min="3" max="3" width="3.6640625" style="5" customWidth="1"/>
    <col min="4" max="4" width="3" style="5" customWidth="1"/>
    <col min="5" max="5" width="47.6640625" style="5" customWidth="1"/>
    <col min="6" max="6" width="13" style="19" customWidth="1"/>
    <col min="7" max="7" width="28.1640625" style="19" bestFit="1" customWidth="1"/>
    <col min="8" max="8" width="29.33203125" style="31" customWidth="1"/>
    <col min="9" max="9" width="13.5" style="5" customWidth="1"/>
    <col min="10" max="10" width="14.1640625" style="5" customWidth="1"/>
    <col min="11" max="12" width="9.1640625" style="5" customWidth="1"/>
    <col min="13" max="16384" width="8.83203125" style="5"/>
  </cols>
  <sheetData>
    <row r="1" spans="1:10" s="13" customFormat="1" ht="18">
      <c r="A1" s="11" t="s">
        <v>304</v>
      </c>
      <c r="F1" s="19"/>
      <c r="G1" s="19"/>
      <c r="H1" s="31"/>
    </row>
    <row r="2" spans="1:10" ht="18">
      <c r="A2" s="11" t="s">
        <v>249</v>
      </c>
      <c r="C2" s="3"/>
      <c r="D2" s="4"/>
      <c r="E2" s="3"/>
      <c r="F2" s="88"/>
      <c r="G2" s="88"/>
      <c r="H2" s="91"/>
      <c r="I2" s="3"/>
      <c r="J2" s="3"/>
    </row>
    <row r="3" spans="1:10">
      <c r="A3" s="8"/>
      <c r="B3" s="8"/>
    </row>
    <row r="4" spans="1:10" s="13" customFormat="1">
      <c r="A4" s="4" t="s">
        <v>97</v>
      </c>
      <c r="F4" s="19"/>
      <c r="G4" s="19"/>
      <c r="H4" s="31"/>
    </row>
    <row r="5" spans="1:10" ht="15" thickBot="1">
      <c r="A5" s="12" t="s">
        <v>8</v>
      </c>
      <c r="B5" s="16">
        <v>1397815</v>
      </c>
      <c r="C5" s="14"/>
    </row>
    <row r="6" spans="1:10" s="13" customFormat="1" ht="17" thickBot="1">
      <c r="A6" s="12"/>
      <c r="B6" s="16"/>
      <c r="C6" s="14"/>
      <c r="E6" s="9" t="s">
        <v>276</v>
      </c>
      <c r="F6" s="114">
        <v>1.0177854712358014</v>
      </c>
      <c r="G6" s="87" t="s">
        <v>354</v>
      </c>
    </row>
    <row r="7" spans="1:10" ht="16">
      <c r="A7" s="9" t="s">
        <v>305</v>
      </c>
      <c r="B7" s="27">
        <v>0.13319359142661941</v>
      </c>
      <c r="D7" s="12"/>
      <c r="E7" s="111" t="s">
        <v>277</v>
      </c>
      <c r="F7" s="113">
        <v>2.9922892854332561</v>
      </c>
      <c r="G7" s="112"/>
      <c r="H7" s="5"/>
    </row>
    <row r="8" spans="1:10" ht="17" thickBot="1">
      <c r="A8" s="10" t="s">
        <v>14</v>
      </c>
      <c r="B8" s="28">
        <v>186180</v>
      </c>
      <c r="D8" s="12"/>
      <c r="E8" s="10" t="s">
        <v>265</v>
      </c>
      <c r="F8" s="89">
        <v>33385300</v>
      </c>
      <c r="G8" s="28"/>
      <c r="H8" s="5"/>
    </row>
    <row r="9" spans="1:10">
      <c r="C9" s="14"/>
    </row>
    <row r="10" spans="1:10">
      <c r="A10" s="8"/>
      <c r="B10" s="8"/>
    </row>
    <row r="11" spans="1:10">
      <c r="A11" s="8"/>
      <c r="B11" s="8"/>
    </row>
    <row r="12" spans="1:10">
      <c r="A12" s="8"/>
      <c r="B12" s="8"/>
    </row>
    <row r="13" spans="1:10">
      <c r="A13" s="8"/>
      <c r="B13" s="8"/>
    </row>
    <row r="14" spans="1:10">
      <c r="A14" s="8"/>
      <c r="B14" s="8"/>
    </row>
    <row r="15" spans="1:10">
      <c r="A15" s="8"/>
      <c r="B15" s="8"/>
    </row>
    <row r="16" spans="1:10">
      <c r="A16" s="8"/>
      <c r="B16" s="8"/>
    </row>
    <row r="17" spans="1:11">
      <c r="A17" s="8"/>
      <c r="B17" s="8"/>
    </row>
    <row r="18" spans="1:11">
      <c r="A18" s="8"/>
      <c r="B18" s="8"/>
    </row>
    <row r="19" spans="1:11">
      <c r="A19" s="5"/>
    </row>
    <row r="20" spans="1:11">
      <c r="A20" s="5"/>
    </row>
    <row r="21" spans="1:11">
      <c r="A21" s="5"/>
    </row>
    <row r="22" spans="1:11">
      <c r="A22" s="5"/>
    </row>
    <row r="23" spans="1:11">
      <c r="A23" s="5"/>
    </row>
    <row r="24" spans="1:11" s="13" customFormat="1">
      <c r="F24" s="19"/>
      <c r="G24" s="19"/>
      <c r="H24" s="31"/>
    </row>
    <row r="25" spans="1:11" s="13" customFormat="1" ht="31.5" customHeight="1">
      <c r="F25" s="19"/>
      <c r="G25" s="19"/>
      <c r="H25" s="31"/>
    </row>
    <row r="26" spans="1:11" s="13" customFormat="1" ht="24" customHeight="1">
      <c r="A26" s="137" t="s">
        <v>3</v>
      </c>
      <c r="B26" s="137"/>
      <c r="C26" s="137"/>
      <c r="D26" s="137"/>
      <c r="E26" s="137"/>
      <c r="F26" s="137"/>
      <c r="G26" s="137"/>
      <c r="H26" s="137"/>
      <c r="I26" s="86"/>
    </row>
    <row r="27" spans="1:11" s="6" customFormat="1" ht="11.25" customHeight="1">
      <c r="A27" s="43"/>
      <c r="B27" s="43"/>
      <c r="C27" s="43"/>
      <c r="D27" s="43"/>
      <c r="E27" s="43"/>
      <c r="F27" s="90"/>
      <c r="G27" s="90"/>
      <c r="H27" s="85"/>
      <c r="I27" s="22"/>
      <c r="J27" s="22"/>
      <c r="K27" s="22"/>
    </row>
    <row r="28" spans="1:11" s="6" customFormat="1" ht="29.25" customHeight="1">
      <c r="A28" s="136" t="s">
        <v>306</v>
      </c>
      <c r="B28" s="136"/>
      <c r="C28" s="136"/>
      <c r="D28" s="136"/>
      <c r="E28" s="136"/>
      <c r="F28" s="136"/>
      <c r="G28" s="136"/>
      <c r="H28" s="136"/>
      <c r="I28" s="44"/>
      <c r="J28" s="22"/>
      <c r="K28" s="22"/>
    </row>
    <row r="29" spans="1:11">
      <c r="A29" s="4"/>
      <c r="B29" s="3"/>
      <c r="C29" s="3"/>
      <c r="D29" s="3"/>
      <c r="E29" s="3"/>
      <c r="F29" s="88"/>
      <c r="G29" s="88"/>
      <c r="H29" s="91"/>
      <c r="I29" s="3"/>
      <c r="J29" s="3"/>
    </row>
    <row r="30" spans="1:11" ht="55" customHeight="1">
      <c r="A30" s="154" t="s">
        <v>307</v>
      </c>
      <c r="B30" s="154"/>
      <c r="C30" s="154"/>
      <c r="D30" s="154"/>
      <c r="E30" s="154"/>
      <c r="F30" s="154"/>
      <c r="G30" s="154"/>
      <c r="H30" s="154"/>
      <c r="I30" s="21"/>
      <c r="J30" s="21"/>
    </row>
    <row r="31" spans="1:11" s="6" customFormat="1" ht="9" customHeight="1">
      <c r="F31" s="18"/>
      <c r="G31" s="18"/>
      <c r="H31" s="41"/>
      <c r="I31" s="18"/>
    </row>
    <row r="32" spans="1:11" s="6" customFormat="1" ht="32.25" customHeight="1">
      <c r="A32" s="139" t="s">
        <v>309</v>
      </c>
      <c r="B32" s="139"/>
      <c r="C32" s="139"/>
      <c r="D32" s="139"/>
      <c r="E32" s="139"/>
      <c r="F32" s="139"/>
      <c r="G32" s="139"/>
      <c r="H32" s="139"/>
      <c r="I32" s="22"/>
      <c r="J32" s="22"/>
      <c r="K32" s="22"/>
    </row>
    <row r="33" spans="1:11" s="6" customFormat="1" ht="11.25" customHeight="1">
      <c r="A33" s="20"/>
      <c r="B33" s="20"/>
      <c r="C33" s="20"/>
      <c r="D33" s="20"/>
      <c r="E33" s="20"/>
      <c r="F33" s="90"/>
      <c r="G33" s="90"/>
      <c r="H33" s="85"/>
      <c r="I33" s="22"/>
      <c r="J33" s="22"/>
      <c r="K33" s="22"/>
    </row>
    <row r="34" spans="1:11" s="6" customFormat="1">
      <c r="A34" s="139" t="s">
        <v>264</v>
      </c>
      <c r="B34" s="139"/>
      <c r="C34" s="139"/>
      <c r="D34" s="139"/>
      <c r="E34" s="139"/>
      <c r="F34" s="139"/>
      <c r="G34" s="139"/>
      <c r="H34" s="139"/>
      <c r="I34" s="22"/>
      <c r="J34" s="22"/>
      <c r="K34" s="22"/>
    </row>
    <row r="36" spans="1:11" s="6" customFormat="1" ht="12.75" customHeight="1">
      <c r="A36" s="139" t="s">
        <v>308</v>
      </c>
      <c r="B36" s="139"/>
      <c r="C36" s="139"/>
      <c r="D36" s="139"/>
      <c r="E36" s="139"/>
      <c r="F36" s="139"/>
      <c r="G36" s="139"/>
      <c r="H36" s="139"/>
      <c r="I36" s="22"/>
      <c r="J36" s="22"/>
      <c r="K36" s="22"/>
    </row>
    <row r="37" spans="1:11" s="13" customFormat="1">
      <c r="A37" s="7"/>
      <c r="F37" s="19"/>
      <c r="G37" s="19"/>
      <c r="H37" s="31"/>
    </row>
    <row r="38" spans="1:11" s="6" customFormat="1" ht="12.75" customHeight="1">
      <c r="A38" s="139" t="s">
        <v>266</v>
      </c>
      <c r="B38" s="139"/>
      <c r="C38" s="139"/>
      <c r="D38" s="139"/>
      <c r="E38" s="139"/>
      <c r="F38" s="139"/>
      <c r="G38" s="139"/>
      <c r="H38" s="139"/>
      <c r="I38" s="22"/>
      <c r="J38" s="22"/>
      <c r="K38" s="22"/>
    </row>
    <row r="39" spans="1:11" s="13" customFormat="1" ht="13.5" customHeight="1">
      <c r="A39" s="84" t="s">
        <v>20</v>
      </c>
    </row>
  </sheetData>
  <mergeCells count="7">
    <mergeCell ref="A38:H38"/>
    <mergeCell ref="A36:H36"/>
    <mergeCell ref="A26:H26"/>
    <mergeCell ref="A28:H28"/>
    <mergeCell ref="A30:H30"/>
    <mergeCell ref="A32:H32"/>
    <mergeCell ref="A34:H34"/>
  </mergeCells>
  <pageMargins left="0.7" right="0.7" top="0.5" bottom="0.25" header="0.3" footer="0.3"/>
  <pageSetup scale="63"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O207"/>
  <sheetViews>
    <sheetView workbookViewId="0">
      <pane xSplit="2" ySplit="8" topLeftCell="C9" activePane="bottomRight" state="frozen"/>
      <selection pane="topRight" activeCell="C1" sqref="C1"/>
      <selection pane="bottomLeft" activeCell="A9" sqref="A9"/>
      <selection pane="bottomRight" activeCell="A2" sqref="A2"/>
    </sheetView>
  </sheetViews>
  <sheetFormatPr baseColWidth="10" defaultColWidth="8.83203125" defaultRowHeight="14" x14ac:dyDescent="0"/>
  <cols>
    <col min="1" max="1" width="8.83203125" style="6"/>
    <col min="2" max="2" width="56.6640625" style="5" bestFit="1" customWidth="1"/>
    <col min="3" max="3" width="5.1640625" style="13" bestFit="1" customWidth="1"/>
    <col min="4" max="4" width="38.5" style="13" bestFit="1" customWidth="1"/>
    <col min="5" max="5" width="28.83203125" style="5" bestFit="1" customWidth="1"/>
    <col min="6" max="6" width="40.6640625" style="5" bestFit="1" customWidth="1"/>
    <col min="7" max="7" width="8.5" style="5" bestFit="1" customWidth="1"/>
    <col min="8" max="9" width="24.1640625" style="5" customWidth="1"/>
    <col min="10" max="10" width="8.83203125" style="5"/>
    <col min="11" max="11" width="12.83203125" style="5" customWidth="1"/>
    <col min="12" max="12" width="25.5" style="5" customWidth="1"/>
    <col min="13" max="13" width="30.33203125" style="5" customWidth="1"/>
    <col min="14" max="14" width="18.5" style="5" customWidth="1"/>
    <col min="15" max="15" width="29.5" style="5" customWidth="1"/>
    <col min="16" max="16384" width="8.83203125" style="5"/>
  </cols>
  <sheetData>
    <row r="1" spans="1:15" ht="15" thickBot="1">
      <c r="B1" s="13" t="s">
        <v>1</v>
      </c>
      <c r="D1" s="155" t="s">
        <v>250</v>
      </c>
      <c r="E1" s="155"/>
      <c r="F1" s="156" t="s">
        <v>251</v>
      </c>
      <c r="G1" s="156"/>
      <c r="H1" s="157" t="s">
        <v>251</v>
      </c>
      <c r="I1" s="158"/>
    </row>
    <row r="2" spans="1:15">
      <c r="B2" s="63" t="s">
        <v>2</v>
      </c>
      <c r="C2" s="102"/>
      <c r="D2" s="117">
        <f>1-E2</f>
        <v>0.86680640857338065</v>
      </c>
      <c r="E2" s="118">
        <f>CountyDetailData!D48</f>
        <v>0.13319359142661941</v>
      </c>
      <c r="F2" s="121" t="e">
        <f>1-G2</f>
        <v>#REF!</v>
      </c>
      <c r="G2" s="124" t="e">
        <f>#REF!</f>
        <v>#REF!</v>
      </c>
      <c r="H2" s="122" t="e">
        <f>1-I2</f>
        <v>#REF!</v>
      </c>
      <c r="I2" s="124" t="e">
        <f>#REF!</f>
        <v>#REF!</v>
      </c>
    </row>
    <row r="3" spans="1:15">
      <c r="B3" s="66" t="str">
        <f>CountyDetailData!F8</f>
        <v>% below SNAP threshold of 130% poverty</v>
      </c>
      <c r="C3" s="101"/>
      <c r="D3" s="99">
        <f>CountyDetailData!F48*Chartsource!$E$2</f>
        <v>6.9202576878914596E-2</v>
      </c>
      <c r="E3" s="64"/>
      <c r="F3" s="122" t="e">
        <f>#REF!*G2</f>
        <v>#REF!</v>
      </c>
      <c r="G3" s="119"/>
      <c r="H3" s="122" t="e">
        <f>#REF!*I2</f>
        <v>#REF!</v>
      </c>
      <c r="I3" s="119"/>
    </row>
    <row r="4" spans="1:15" s="13" customFormat="1">
      <c r="A4" s="6"/>
      <c r="B4" s="66" t="str">
        <f>CountyDetailData!G8</f>
        <v>% between 130% and 185% poverty</v>
      </c>
      <c r="C4" s="101"/>
      <c r="D4" s="99">
        <f>+CountyDetailData!G48*Chartsource!$E$2</f>
        <v>3.0459853414078406E-2</v>
      </c>
      <c r="E4" s="64"/>
      <c r="F4" s="122" t="e">
        <f>#REF!*G2</f>
        <v>#REF!</v>
      </c>
      <c r="G4" s="119"/>
      <c r="H4" s="122" t="e">
        <f>#REF!*I2</f>
        <v>#REF!</v>
      </c>
      <c r="I4" s="119"/>
    </row>
    <row r="5" spans="1:15" ht="15" thickBot="1">
      <c r="B5" s="67" t="str">
        <f>CountyDetailData!H8</f>
        <v>% above Nutrition Pgm threshold of 185% poverty</v>
      </c>
      <c r="C5" s="103"/>
      <c r="D5" s="100">
        <f>+CountyDetailData!H48*Chartsource!$E$2</f>
        <v>3.3531161133626412E-2</v>
      </c>
      <c r="E5" s="65"/>
      <c r="F5" s="123" t="e">
        <f>#REF!*G2</f>
        <v>#REF!</v>
      </c>
      <c r="G5" s="120"/>
      <c r="H5" s="123" t="e">
        <f>#REF!*I2</f>
        <v>#REF!</v>
      </c>
      <c r="I5" s="120"/>
    </row>
    <row r="6" spans="1:15">
      <c r="B6" s="13"/>
      <c r="E6" s="62"/>
      <c r="F6" s="59" t="s">
        <v>11</v>
      </c>
      <c r="G6" s="115">
        <v>16.82</v>
      </c>
    </row>
    <row r="7" spans="1:15" ht="15" thickBot="1">
      <c r="B7" s="13"/>
      <c r="E7" s="60"/>
      <c r="F7" s="68" t="s">
        <v>12</v>
      </c>
      <c r="G7" s="61">
        <v>2.89</v>
      </c>
    </row>
    <row r="8" spans="1:15" ht="42">
      <c r="A8" s="6" t="s">
        <v>257</v>
      </c>
      <c r="B8" s="26" t="s">
        <v>22</v>
      </c>
      <c r="C8" s="26" t="s">
        <v>237</v>
      </c>
      <c r="D8" s="45" t="s">
        <v>4</v>
      </c>
      <c r="E8" s="45" t="s">
        <v>5</v>
      </c>
      <c r="F8" s="45" t="s">
        <v>6</v>
      </c>
      <c r="G8" s="116" t="s">
        <v>13</v>
      </c>
      <c r="H8" s="116" t="s">
        <v>278</v>
      </c>
      <c r="I8" s="116" t="s">
        <v>279</v>
      </c>
      <c r="J8" s="116" t="s">
        <v>280</v>
      </c>
      <c r="K8" s="116" t="s">
        <v>281</v>
      </c>
      <c r="L8" s="132" t="s">
        <v>288</v>
      </c>
      <c r="M8" s="132" t="s">
        <v>289</v>
      </c>
      <c r="N8" s="133" t="s">
        <v>290</v>
      </c>
      <c r="O8" s="133" t="s">
        <v>291</v>
      </c>
    </row>
    <row r="9" spans="1:15">
      <c r="A9" s="13">
        <v>1</v>
      </c>
      <c r="B9" s="13" t="s">
        <v>23</v>
      </c>
      <c r="C9" s="127" t="s">
        <v>219</v>
      </c>
      <c r="D9" s="135" t="str">
        <f>"% below SNAP threshold of " &amp; TEXT(L9, "#%") &amp; " poverty"</f>
        <v>% below SNAP threshold of 165% poverty</v>
      </c>
      <c r="E9" s="135" t="str">
        <f>IF(L9 &lt; N9, "% between " &amp; TEXT(L9, "#%") &amp; " and " &amp; TEXT(N9, "#%") &amp; " poverty", "-")</f>
        <v>% between 165% and 185% poverty</v>
      </c>
      <c r="F9" s="135" t="str">
        <f>"% above " &amp; IF(L9 &lt; N9, "Nutrition Pgm", "SNAP") &amp; " threshold of " &amp; TEXT(N9, "#%") &amp; " poverty"</f>
        <v>% above Nutrition Pgm threshold of 185% poverty</v>
      </c>
      <c r="G9" s="128">
        <v>0.97237821760423004</v>
      </c>
      <c r="H9" s="129">
        <v>16.899933421961517</v>
      </c>
      <c r="I9" s="130">
        <v>168015000</v>
      </c>
      <c r="J9" s="129">
        <v>2.8587919597564362</v>
      </c>
      <c r="K9" s="131">
        <v>58771300</v>
      </c>
      <c r="L9" s="134">
        <v>1.65</v>
      </c>
      <c r="M9" s="6" t="s">
        <v>292</v>
      </c>
      <c r="N9" s="25">
        <v>1.85</v>
      </c>
      <c r="O9" s="3" t="s">
        <v>294</v>
      </c>
    </row>
    <row r="10" spans="1:15">
      <c r="A10" s="13">
        <v>2</v>
      </c>
      <c r="B10" s="13" t="s">
        <v>24</v>
      </c>
      <c r="C10" s="127" t="s">
        <v>230</v>
      </c>
      <c r="D10" s="3" t="str">
        <f t="shared" ref="D10:D73" si="0">"% below SNAP threshold of " &amp; TEXT(L10, "#%") &amp; " poverty"</f>
        <v>% below SNAP threshold of 165% poverty</v>
      </c>
      <c r="E10" s="3" t="str">
        <f t="shared" ref="E10:E73" si="1">IF(L10 &lt; N10, "% between " &amp; TEXT(L10, "#%") &amp; " and " &amp; TEXT(N10, "#%") &amp; " poverty", "-")</f>
        <v>% between 165% and 185% poverty</v>
      </c>
      <c r="F10" s="3" t="str">
        <f t="shared" ref="F10:F73" si="2">"% above " &amp; IF(L10 &lt; N10, "Nutrition Pgm", "SNAP") &amp; " threshold of " &amp; TEXT(N10, "#%") &amp; " poverty"</f>
        <v>% above Nutrition Pgm threshold of 185% poverty</v>
      </c>
      <c r="G10" s="128">
        <v>0.97182349719958427</v>
      </c>
      <c r="H10" s="129">
        <v>16.890292381328774</v>
      </c>
      <c r="I10" s="130">
        <v>35741000</v>
      </c>
      <c r="J10" s="129">
        <v>2.8571610817667779</v>
      </c>
      <c r="K10" s="131">
        <v>12509200</v>
      </c>
      <c r="L10" s="134">
        <v>1.65</v>
      </c>
      <c r="M10" s="6" t="s">
        <v>292</v>
      </c>
      <c r="N10" s="25">
        <v>1.85</v>
      </c>
      <c r="O10" s="3" t="s">
        <v>294</v>
      </c>
    </row>
    <row r="11" spans="1:15">
      <c r="A11" s="13">
        <v>3</v>
      </c>
      <c r="B11" s="13" t="s">
        <v>25</v>
      </c>
      <c r="C11" s="127" t="s">
        <v>187</v>
      </c>
      <c r="D11" s="3" t="str">
        <f t="shared" si="0"/>
        <v>% below SNAP threshold of 130% poverty</v>
      </c>
      <c r="E11" s="3" t="str">
        <f t="shared" si="1"/>
        <v>% between 130% and 185% poverty</v>
      </c>
      <c r="F11" s="3" t="str">
        <f t="shared" si="2"/>
        <v>% above Nutrition Pgm threshold of 185% poverty</v>
      </c>
      <c r="G11" s="128">
        <v>1.1870644194010078</v>
      </c>
      <c r="H11" s="129">
        <v>20.631179609189516</v>
      </c>
      <c r="I11" s="130">
        <v>61686000</v>
      </c>
      <c r="J11" s="129">
        <v>3.489969393038963</v>
      </c>
      <c r="K11" s="131">
        <v>17675300</v>
      </c>
      <c r="L11" s="134">
        <v>1.3</v>
      </c>
      <c r="M11" s="6" t="s">
        <v>292</v>
      </c>
      <c r="N11" s="25">
        <v>1.85</v>
      </c>
      <c r="O11" s="3" t="s">
        <v>294</v>
      </c>
    </row>
    <row r="12" spans="1:15">
      <c r="A12" s="13">
        <v>4</v>
      </c>
      <c r="B12" s="13" t="s">
        <v>26</v>
      </c>
      <c r="C12" s="127" t="s">
        <v>197</v>
      </c>
      <c r="D12" s="3" t="str">
        <f t="shared" si="0"/>
        <v>% below SNAP threshold of 130% poverty</v>
      </c>
      <c r="E12" s="3" t="str">
        <f t="shared" si="1"/>
        <v>% between 130% and 185% poverty</v>
      </c>
      <c r="F12" s="3" t="str">
        <f t="shared" si="2"/>
        <v>% above Nutrition Pgm threshold of 185% poverty</v>
      </c>
      <c r="G12" s="128">
        <v>1.0170834620639078</v>
      </c>
      <c r="H12" s="129">
        <v>17.676910570670717</v>
      </c>
      <c r="I12" s="130">
        <v>451443000</v>
      </c>
      <c r="J12" s="129">
        <v>2.9902253784678887</v>
      </c>
      <c r="K12" s="131">
        <v>150972700</v>
      </c>
      <c r="L12" s="134">
        <v>1.3</v>
      </c>
      <c r="M12" s="6" t="s">
        <v>292</v>
      </c>
      <c r="N12" s="25">
        <v>1.85</v>
      </c>
      <c r="O12" s="3" t="s">
        <v>294</v>
      </c>
    </row>
    <row r="13" spans="1:15">
      <c r="A13" s="13">
        <v>5</v>
      </c>
      <c r="B13" s="13" t="s">
        <v>27</v>
      </c>
      <c r="C13" s="127" t="s">
        <v>197</v>
      </c>
      <c r="D13" s="3" t="str">
        <f t="shared" si="0"/>
        <v>% below SNAP threshold of 130% poverty</v>
      </c>
      <c r="E13" s="3" t="str">
        <f t="shared" si="1"/>
        <v>% between 130% and 185% poverty</v>
      </c>
      <c r="F13" s="3" t="str">
        <f t="shared" si="2"/>
        <v>% above Nutrition Pgm threshold of 185% poverty</v>
      </c>
      <c r="G13" s="128">
        <v>0.96071646074464834</v>
      </c>
      <c r="H13" s="129">
        <v>16.697252087741987</v>
      </c>
      <c r="I13" s="130">
        <v>108139000</v>
      </c>
      <c r="J13" s="129">
        <v>2.8245063945892661</v>
      </c>
      <c r="K13" s="131">
        <v>38286100</v>
      </c>
      <c r="L13" s="134">
        <v>1.3</v>
      </c>
      <c r="M13" s="6" t="s">
        <v>292</v>
      </c>
      <c r="N13" s="25">
        <v>1.85</v>
      </c>
      <c r="O13" s="3" t="s">
        <v>294</v>
      </c>
    </row>
    <row r="14" spans="1:15">
      <c r="A14" s="13">
        <v>6</v>
      </c>
      <c r="B14" s="13" t="s">
        <v>310</v>
      </c>
      <c r="C14" s="127" t="s">
        <v>230</v>
      </c>
      <c r="D14" s="3" t="str">
        <f t="shared" si="0"/>
        <v>% below SNAP threshold of 165% poverty</v>
      </c>
      <c r="E14" s="3" t="str">
        <f t="shared" si="1"/>
        <v>% between 165% and 185% poverty</v>
      </c>
      <c r="F14" s="3" t="str">
        <f t="shared" si="2"/>
        <v>% above Nutrition Pgm threshold of 185% poverty</v>
      </c>
      <c r="G14" s="128">
        <v>0.94041721418272239</v>
      </c>
      <c r="H14" s="129">
        <v>16.344451182495714</v>
      </c>
      <c r="I14" s="130">
        <v>227762000</v>
      </c>
      <c r="J14" s="129">
        <v>2.7648266096972036</v>
      </c>
      <c r="K14" s="131">
        <v>82378400</v>
      </c>
      <c r="L14" s="134">
        <v>1.65</v>
      </c>
      <c r="M14" s="6" t="s">
        <v>292</v>
      </c>
      <c r="N14" s="25">
        <v>1.85</v>
      </c>
      <c r="O14" s="3" t="s">
        <v>294</v>
      </c>
    </row>
    <row r="15" spans="1:15">
      <c r="A15" s="13">
        <v>7</v>
      </c>
      <c r="B15" s="13" t="s">
        <v>28</v>
      </c>
      <c r="C15" s="127" t="s">
        <v>207</v>
      </c>
      <c r="D15" s="3" t="str">
        <f t="shared" si="0"/>
        <v>% below SNAP threshold of 200% poverty</v>
      </c>
      <c r="E15" s="3" t="str">
        <f t="shared" si="1"/>
        <v>-</v>
      </c>
      <c r="F15" s="3" t="str">
        <f t="shared" si="2"/>
        <v>% above SNAP threshold of 200% poverty</v>
      </c>
      <c r="G15" s="128">
        <v>1.0460821486282179</v>
      </c>
      <c r="H15" s="129">
        <v>18.180907743158425</v>
      </c>
      <c r="I15" s="130">
        <v>262299000</v>
      </c>
      <c r="J15" s="129">
        <v>3.0754815169669607</v>
      </c>
      <c r="K15" s="131">
        <v>85287000</v>
      </c>
      <c r="L15" s="134">
        <v>2</v>
      </c>
      <c r="M15" s="6" t="s">
        <v>293</v>
      </c>
      <c r="N15" s="25">
        <v>2</v>
      </c>
      <c r="O15" s="3" t="s">
        <v>295</v>
      </c>
    </row>
    <row r="16" spans="1:15">
      <c r="A16" s="13">
        <v>8</v>
      </c>
      <c r="B16" s="13" t="s">
        <v>247</v>
      </c>
      <c r="C16" s="127" t="s">
        <v>188</v>
      </c>
      <c r="D16" s="3" t="str">
        <f t="shared" si="0"/>
        <v>% below SNAP threshold of 130% poverty</v>
      </c>
      <c r="E16" s="3" t="str">
        <f t="shared" si="1"/>
        <v>% between 130% and 185% poverty</v>
      </c>
      <c r="F16" s="3" t="str">
        <f t="shared" si="2"/>
        <v>% above Nutrition Pgm threshold of 185% poverty</v>
      </c>
      <c r="G16" s="128">
        <v>1.019236913444969</v>
      </c>
      <c r="H16" s="129">
        <v>17.714337555673559</v>
      </c>
      <c r="I16" s="130">
        <v>128907000</v>
      </c>
      <c r="J16" s="129">
        <v>2.9965565255282089</v>
      </c>
      <c r="K16" s="131">
        <v>43018300</v>
      </c>
      <c r="L16" s="134">
        <v>1.3</v>
      </c>
      <c r="M16" s="6" t="s">
        <v>292</v>
      </c>
      <c r="N16" s="25">
        <v>1.85</v>
      </c>
      <c r="O16" s="3" t="s">
        <v>294</v>
      </c>
    </row>
    <row r="17" spans="1:15">
      <c r="A17" s="13">
        <v>9</v>
      </c>
      <c r="B17" s="13" t="s">
        <v>29</v>
      </c>
      <c r="C17" s="127" t="s">
        <v>206</v>
      </c>
      <c r="D17" s="3" t="str">
        <f t="shared" si="0"/>
        <v>% below SNAP threshold of 200% poverty</v>
      </c>
      <c r="E17" s="3" t="str">
        <f t="shared" si="1"/>
        <v>-</v>
      </c>
      <c r="F17" s="3" t="str">
        <f t="shared" si="2"/>
        <v>% above SNAP threshold of 200% poverty</v>
      </c>
      <c r="G17" s="128">
        <v>1.1489606570618929</v>
      </c>
      <c r="H17" s="129">
        <v>19.968936219735696</v>
      </c>
      <c r="I17" s="130">
        <v>305140000</v>
      </c>
      <c r="J17" s="129">
        <v>3.3779443317619648</v>
      </c>
      <c r="K17" s="131">
        <v>90333000</v>
      </c>
      <c r="L17" s="134">
        <v>2</v>
      </c>
      <c r="M17" s="6" t="s">
        <v>293</v>
      </c>
      <c r="N17" s="25">
        <v>2</v>
      </c>
      <c r="O17" s="3" t="s">
        <v>295</v>
      </c>
    </row>
    <row r="18" spans="1:15">
      <c r="A18" s="13">
        <v>10</v>
      </c>
      <c r="B18" s="13" t="s">
        <v>30</v>
      </c>
      <c r="C18" s="127" t="s">
        <v>221</v>
      </c>
      <c r="D18" s="3" t="str">
        <f t="shared" si="0"/>
        <v>% below SNAP threshold of 200% poverty</v>
      </c>
      <c r="E18" s="3" t="str">
        <f t="shared" si="1"/>
        <v>-</v>
      </c>
      <c r="F18" s="3" t="str">
        <f t="shared" si="2"/>
        <v>% above SNAP threshold of 200% poverty</v>
      </c>
      <c r="G18" s="128">
        <v>1.1891995077759412</v>
      </c>
      <c r="H18" s="129">
        <v>20.668287445145857</v>
      </c>
      <c r="I18" s="130">
        <v>786005000</v>
      </c>
      <c r="J18" s="129">
        <v>3.4962465528612672</v>
      </c>
      <c r="K18" s="131">
        <v>224813900</v>
      </c>
      <c r="L18" s="134">
        <v>2</v>
      </c>
      <c r="M18" s="6" t="s">
        <v>293</v>
      </c>
      <c r="N18" s="25">
        <v>2</v>
      </c>
      <c r="O18" s="3" t="s">
        <v>295</v>
      </c>
    </row>
    <row r="19" spans="1:15">
      <c r="A19" s="13">
        <v>11</v>
      </c>
      <c r="B19" s="13" t="s">
        <v>31</v>
      </c>
      <c r="C19" s="127" t="s">
        <v>221</v>
      </c>
      <c r="D19" s="3" t="str">
        <f t="shared" si="0"/>
        <v>% below SNAP threshold of 200% poverty</v>
      </c>
      <c r="E19" s="3" t="str">
        <f t="shared" si="1"/>
        <v>-</v>
      </c>
      <c r="F19" s="3" t="str">
        <f t="shared" si="2"/>
        <v>% above SNAP threshold of 200% poverty</v>
      </c>
      <c r="G19" s="128">
        <v>0.98621276463278251</v>
      </c>
      <c r="H19" s="129">
        <v>17.140377849317758</v>
      </c>
      <c r="I19" s="130">
        <v>92968000</v>
      </c>
      <c r="J19" s="129">
        <v>2.8994655280203805</v>
      </c>
      <c r="K19" s="131">
        <v>32063800</v>
      </c>
      <c r="L19" s="134">
        <v>2</v>
      </c>
      <c r="M19" s="6" t="s">
        <v>293</v>
      </c>
      <c r="N19" s="25">
        <v>2</v>
      </c>
      <c r="O19" s="3" t="s">
        <v>295</v>
      </c>
    </row>
    <row r="20" spans="1:15">
      <c r="A20" s="13">
        <v>12</v>
      </c>
      <c r="B20" s="13" t="s">
        <v>32</v>
      </c>
      <c r="C20" s="127" t="s">
        <v>218</v>
      </c>
      <c r="D20" s="3" t="str">
        <f t="shared" si="0"/>
        <v>% below SNAP threshold of 185% poverty</v>
      </c>
      <c r="E20" s="3" t="str">
        <f t="shared" si="1"/>
        <v>-</v>
      </c>
      <c r="F20" s="3" t="str">
        <f t="shared" si="2"/>
        <v>% above SNAP threshold of 185% poverty</v>
      </c>
      <c r="G20" s="128">
        <v>0.99636854035872646</v>
      </c>
      <c r="H20" s="129">
        <v>17.316885231434664</v>
      </c>
      <c r="I20" s="130">
        <v>79406000</v>
      </c>
      <c r="J20" s="129">
        <v>2.9293235086546558</v>
      </c>
      <c r="K20" s="131">
        <v>27107400</v>
      </c>
      <c r="L20" s="134">
        <v>1.85</v>
      </c>
      <c r="M20" s="6" t="s">
        <v>293</v>
      </c>
      <c r="N20" s="25">
        <v>1.85</v>
      </c>
      <c r="O20" s="3" t="s">
        <v>295</v>
      </c>
    </row>
    <row r="21" spans="1:15">
      <c r="A21" s="13">
        <v>14</v>
      </c>
      <c r="B21" s="13" t="s">
        <v>33</v>
      </c>
      <c r="C21" s="127" t="s">
        <v>214</v>
      </c>
      <c r="D21" s="3" t="str">
        <f t="shared" si="0"/>
        <v>% below SNAP threshold of 200% poverty</v>
      </c>
      <c r="E21" s="3" t="str">
        <f t="shared" si="1"/>
        <v>-</v>
      </c>
      <c r="F21" s="3" t="str">
        <f t="shared" si="2"/>
        <v>% above SNAP threshold of 200% poverty</v>
      </c>
      <c r="G21" s="128">
        <v>0.97391713152079273</v>
      </c>
      <c r="H21" s="129">
        <v>16.926679745831375</v>
      </c>
      <c r="I21" s="130">
        <v>243156000</v>
      </c>
      <c r="J21" s="129">
        <v>2.8633163666711305</v>
      </c>
      <c r="K21" s="131">
        <v>84921200</v>
      </c>
      <c r="L21" s="134">
        <v>2</v>
      </c>
      <c r="M21" s="6" t="s">
        <v>293</v>
      </c>
      <c r="N21" s="25">
        <v>2</v>
      </c>
      <c r="O21" s="3" t="s">
        <v>295</v>
      </c>
    </row>
    <row r="22" spans="1:15">
      <c r="A22" s="13">
        <v>15</v>
      </c>
      <c r="B22" s="13" t="s">
        <v>34</v>
      </c>
      <c r="C22" s="127" t="s">
        <v>229</v>
      </c>
      <c r="D22" s="3" t="str">
        <f t="shared" si="0"/>
        <v>% below SNAP threshold of 130% poverty</v>
      </c>
      <c r="E22" s="3" t="str">
        <f t="shared" si="1"/>
        <v>% between 130% and 185% poverty</v>
      </c>
      <c r="F22" s="3" t="str">
        <f t="shared" si="2"/>
        <v>% above Nutrition Pgm threshold of 185% poverty</v>
      </c>
      <c r="G22" s="128">
        <v>1.0054500856439665</v>
      </c>
      <c r="H22" s="129">
        <v>17.474722488492137</v>
      </c>
      <c r="I22" s="130">
        <v>76505000</v>
      </c>
      <c r="J22" s="129">
        <v>2.9560232517932614</v>
      </c>
      <c r="K22" s="131">
        <v>25880900</v>
      </c>
      <c r="L22" s="134">
        <v>1.3</v>
      </c>
      <c r="M22" s="6" t="s">
        <v>292</v>
      </c>
      <c r="N22" s="25">
        <v>1.85</v>
      </c>
      <c r="O22" s="3" t="s">
        <v>294</v>
      </c>
    </row>
    <row r="23" spans="1:15">
      <c r="A23" s="13">
        <v>16</v>
      </c>
      <c r="B23" s="13" t="s">
        <v>35</v>
      </c>
      <c r="C23" s="127" t="s">
        <v>201</v>
      </c>
      <c r="D23" s="3" t="str">
        <f t="shared" si="0"/>
        <v>% below SNAP threshold of 165% poverty</v>
      </c>
      <c r="E23" s="3" t="str">
        <f t="shared" si="1"/>
        <v>% between 165% and 185% poverty</v>
      </c>
      <c r="F23" s="3" t="str">
        <f t="shared" si="2"/>
        <v>% above Nutrition Pgm threshold of 185% poverty</v>
      </c>
      <c r="G23" s="128">
        <v>0.96515774790386422</v>
      </c>
      <c r="H23" s="129">
        <v>16.77444165856916</v>
      </c>
      <c r="I23" s="130">
        <v>336654000</v>
      </c>
      <c r="J23" s="129">
        <v>2.8375637788373607</v>
      </c>
      <c r="K23" s="131">
        <v>118641800</v>
      </c>
      <c r="L23" s="134">
        <v>1.65</v>
      </c>
      <c r="M23" s="6" t="s">
        <v>292</v>
      </c>
      <c r="N23" s="25">
        <v>1.85</v>
      </c>
      <c r="O23" s="3" t="s">
        <v>294</v>
      </c>
    </row>
    <row r="24" spans="1:15">
      <c r="A24" s="13">
        <v>17</v>
      </c>
      <c r="B24" s="13" t="s">
        <v>36</v>
      </c>
      <c r="C24" s="127" t="s">
        <v>222</v>
      </c>
      <c r="D24" s="3" t="str">
        <f t="shared" si="0"/>
        <v>% below SNAP threshold of 130% poverty</v>
      </c>
      <c r="E24" s="3" t="str">
        <f t="shared" si="1"/>
        <v>% between 130% and 185% poverty</v>
      </c>
      <c r="F24" s="3" t="str">
        <f t="shared" si="2"/>
        <v>% above Nutrition Pgm threshold of 185% poverty</v>
      </c>
      <c r="G24" s="128">
        <v>0.93834618412532145</v>
      </c>
      <c r="H24" s="129">
        <v>16.308456680098086</v>
      </c>
      <c r="I24" s="130">
        <v>139072000</v>
      </c>
      <c r="J24" s="129">
        <v>2.758737781328445</v>
      </c>
      <c r="K24" s="131">
        <v>50411500</v>
      </c>
      <c r="L24" s="134">
        <v>1.3</v>
      </c>
      <c r="M24" s="6" t="s">
        <v>292</v>
      </c>
      <c r="N24" s="25">
        <v>1.85</v>
      </c>
      <c r="O24" s="3" t="s">
        <v>294</v>
      </c>
    </row>
    <row r="25" spans="1:15">
      <c r="A25" s="13">
        <v>18</v>
      </c>
      <c r="B25" s="13" t="s">
        <v>274</v>
      </c>
      <c r="C25" s="127" t="s">
        <v>222</v>
      </c>
      <c r="D25" s="3" t="str">
        <f t="shared" si="0"/>
        <v>% below SNAP threshold of 130% poverty</v>
      </c>
      <c r="E25" s="3" t="str">
        <f t="shared" si="1"/>
        <v>% between 130% and 185% poverty</v>
      </c>
      <c r="F25" s="3" t="str">
        <f t="shared" si="2"/>
        <v>% above Nutrition Pgm threshold of 185% poverty</v>
      </c>
      <c r="G25" s="128">
        <v>0.99690977702933647</v>
      </c>
      <c r="H25" s="129">
        <v>17.326291924769865</v>
      </c>
      <c r="I25" s="130">
        <v>164270000</v>
      </c>
      <c r="J25" s="129">
        <v>2.9309147444662491</v>
      </c>
      <c r="K25" s="131">
        <v>56047500</v>
      </c>
      <c r="L25" s="134">
        <v>1.3</v>
      </c>
      <c r="M25" s="6" t="s">
        <v>292</v>
      </c>
      <c r="N25" s="25">
        <v>1.85</v>
      </c>
      <c r="O25" s="3" t="s">
        <v>294</v>
      </c>
    </row>
    <row r="26" spans="1:15">
      <c r="A26" s="13">
        <v>19</v>
      </c>
      <c r="B26" s="13" t="s">
        <v>37</v>
      </c>
      <c r="C26" s="127" t="s">
        <v>192</v>
      </c>
      <c r="D26" s="3" t="str">
        <f t="shared" si="0"/>
        <v>% below SNAP threshold of 130% poverty</v>
      </c>
      <c r="E26" s="3" t="str">
        <f t="shared" si="1"/>
        <v>% between 130% and 185% poverty</v>
      </c>
      <c r="F26" s="3" t="str">
        <f t="shared" si="2"/>
        <v>% above Nutrition Pgm threshold of 185% poverty</v>
      </c>
      <c r="G26" s="128">
        <v>1.0576935477861023</v>
      </c>
      <c r="H26" s="129">
        <v>18.382713860522458</v>
      </c>
      <c r="I26" s="130">
        <v>82699000</v>
      </c>
      <c r="J26" s="129">
        <v>3.1096190304911406</v>
      </c>
      <c r="K26" s="131">
        <v>26594600</v>
      </c>
      <c r="L26" s="134">
        <v>1.3</v>
      </c>
      <c r="M26" s="6" t="s">
        <v>292</v>
      </c>
      <c r="N26" s="25">
        <v>1.85</v>
      </c>
      <c r="O26" s="3" t="s">
        <v>294</v>
      </c>
    </row>
    <row r="27" spans="1:15">
      <c r="A27" s="13">
        <v>20</v>
      </c>
      <c r="B27" s="13" t="s">
        <v>38</v>
      </c>
      <c r="C27" s="127" t="s">
        <v>227</v>
      </c>
      <c r="D27" s="3" t="str">
        <f t="shared" si="0"/>
        <v>% below SNAP threshold of 130% poverty</v>
      </c>
      <c r="E27" s="3" t="str">
        <f t="shared" si="1"/>
        <v>% between 130% and 185% poverty</v>
      </c>
      <c r="F27" s="3" t="str">
        <f t="shared" si="2"/>
        <v>% above Nutrition Pgm threshold of 185% poverty</v>
      </c>
      <c r="G27" s="128">
        <v>0.96437923155298733</v>
      </c>
      <c r="H27" s="129">
        <v>16.760911044390919</v>
      </c>
      <c r="I27" s="130">
        <v>162311000</v>
      </c>
      <c r="J27" s="129">
        <v>2.8352749407657827</v>
      </c>
      <c r="K27" s="131">
        <v>57247100</v>
      </c>
      <c r="L27" s="134">
        <v>1.3</v>
      </c>
      <c r="M27" s="6" t="s">
        <v>292</v>
      </c>
      <c r="N27" s="25">
        <v>1.85</v>
      </c>
      <c r="O27" s="3" t="s">
        <v>294</v>
      </c>
    </row>
    <row r="28" spans="1:15">
      <c r="A28" s="13">
        <v>21</v>
      </c>
      <c r="B28" s="13" t="s">
        <v>311</v>
      </c>
      <c r="C28" s="127" t="s">
        <v>222</v>
      </c>
      <c r="D28" s="3" t="str">
        <f t="shared" si="0"/>
        <v>% below SNAP threshold of 130% poverty</v>
      </c>
      <c r="E28" s="3" t="str">
        <f t="shared" si="1"/>
        <v>% between 130% and 185% poverty</v>
      </c>
      <c r="F28" s="3" t="str">
        <f t="shared" si="2"/>
        <v>% above Nutrition Pgm threshold of 185% poverty</v>
      </c>
      <c r="G28" s="128">
        <v>0.95057279697982244</v>
      </c>
      <c r="H28" s="129">
        <v>16.520955211509314</v>
      </c>
      <c r="I28" s="130">
        <v>190752000</v>
      </c>
      <c r="J28" s="129">
        <v>2.794684023120678</v>
      </c>
      <c r="K28" s="131">
        <v>68255400</v>
      </c>
      <c r="L28" s="134">
        <v>1.3</v>
      </c>
      <c r="M28" s="6" t="s">
        <v>292</v>
      </c>
      <c r="N28" s="25">
        <v>1.85</v>
      </c>
      <c r="O28" s="3" t="s">
        <v>294</v>
      </c>
    </row>
    <row r="29" spans="1:15">
      <c r="A29" s="13">
        <v>22</v>
      </c>
      <c r="B29" s="13" t="s">
        <v>39</v>
      </c>
      <c r="C29" s="127" t="s">
        <v>191</v>
      </c>
      <c r="D29" s="3" t="str">
        <f t="shared" si="0"/>
        <v>% below SNAP threshold of 200% poverty</v>
      </c>
      <c r="E29" s="3" t="str">
        <f t="shared" si="1"/>
        <v>-</v>
      </c>
      <c r="F29" s="3" t="str">
        <f t="shared" si="2"/>
        <v>% above SNAP threshold of 200% poverty</v>
      </c>
      <c r="G29" s="128">
        <v>1.0773926369217508</v>
      </c>
      <c r="H29" s="129">
        <v>18.725084029700028</v>
      </c>
      <c r="I29" s="130">
        <v>347658000</v>
      </c>
      <c r="J29" s="129">
        <v>3.1675343525499473</v>
      </c>
      <c r="K29" s="131">
        <v>109756600</v>
      </c>
      <c r="L29" s="134">
        <v>2</v>
      </c>
      <c r="M29" s="6" t="s">
        <v>293</v>
      </c>
      <c r="N29" s="25">
        <v>2</v>
      </c>
      <c r="O29" s="3" t="s">
        <v>295</v>
      </c>
    </row>
    <row r="30" spans="1:15">
      <c r="A30" s="13">
        <v>23</v>
      </c>
      <c r="B30" s="13" t="s">
        <v>40</v>
      </c>
      <c r="C30" s="127" t="s">
        <v>230</v>
      </c>
      <c r="D30" s="3" t="str">
        <f t="shared" si="0"/>
        <v>% below SNAP threshold of 165% poverty</v>
      </c>
      <c r="E30" s="3" t="str">
        <f t="shared" si="1"/>
        <v>% between 165% and 185% poverty</v>
      </c>
      <c r="F30" s="3" t="str">
        <f t="shared" si="2"/>
        <v>% above Nutrition Pgm threshold of 185% poverty</v>
      </c>
      <c r="G30" s="128">
        <v>0.79839135020465835</v>
      </c>
      <c r="H30" s="129">
        <v>13.876041666556961</v>
      </c>
      <c r="I30" s="130">
        <v>27220000</v>
      </c>
      <c r="J30" s="129">
        <v>2.3472705696016956</v>
      </c>
      <c r="K30" s="131">
        <v>11596500</v>
      </c>
      <c r="L30" s="134">
        <v>1.65</v>
      </c>
      <c r="M30" s="6" t="s">
        <v>292</v>
      </c>
      <c r="N30" s="25">
        <v>1.85</v>
      </c>
      <c r="O30" s="3" t="s">
        <v>294</v>
      </c>
    </row>
    <row r="31" spans="1:15">
      <c r="A31" s="13">
        <v>24</v>
      </c>
      <c r="B31" s="13" t="s">
        <v>41</v>
      </c>
      <c r="C31" s="127" t="s">
        <v>230</v>
      </c>
      <c r="D31" s="3" t="str">
        <f t="shared" si="0"/>
        <v>% below SNAP threshold of 165% poverty</v>
      </c>
      <c r="E31" s="3" t="str">
        <f t="shared" si="1"/>
        <v>% between 165% and 185% poverty</v>
      </c>
      <c r="F31" s="3" t="str">
        <f t="shared" si="2"/>
        <v>% above Nutrition Pgm threshold of 185% poverty</v>
      </c>
      <c r="G31" s="128">
        <v>0.95516209449968892</v>
      </c>
      <c r="H31" s="129">
        <v>16.600717202404592</v>
      </c>
      <c r="I31" s="130">
        <v>420458000</v>
      </c>
      <c r="J31" s="129">
        <v>2.8081765578290852</v>
      </c>
      <c r="K31" s="131">
        <v>149726500</v>
      </c>
      <c r="L31" s="134">
        <v>1.65</v>
      </c>
      <c r="M31" s="6" t="s">
        <v>292</v>
      </c>
      <c r="N31" s="25">
        <v>1.85</v>
      </c>
      <c r="O31" s="3" t="s">
        <v>294</v>
      </c>
    </row>
    <row r="32" spans="1:15">
      <c r="A32" s="13">
        <v>25</v>
      </c>
      <c r="B32" s="13" t="s">
        <v>42</v>
      </c>
      <c r="C32" s="127" t="s">
        <v>192</v>
      </c>
      <c r="D32" s="3" t="str">
        <f t="shared" si="0"/>
        <v>% below SNAP threshold of 130% poverty</v>
      </c>
      <c r="E32" s="3" t="str">
        <f t="shared" si="1"/>
        <v>% between 130% and 185% poverty</v>
      </c>
      <c r="F32" s="3" t="str">
        <f t="shared" si="2"/>
        <v>% above Nutrition Pgm threshold of 185% poverty</v>
      </c>
      <c r="G32" s="128">
        <v>1.0694945164784257</v>
      </c>
      <c r="H32" s="129">
        <v>18.587814696395039</v>
      </c>
      <c r="I32" s="130">
        <v>244201000</v>
      </c>
      <c r="J32" s="129">
        <v>3.1443138784465718</v>
      </c>
      <c r="K32" s="131">
        <v>77664200</v>
      </c>
      <c r="L32" s="134">
        <v>1.3</v>
      </c>
      <c r="M32" s="6" t="s">
        <v>292</v>
      </c>
      <c r="N32" s="25">
        <v>1.85</v>
      </c>
      <c r="O32" s="3" t="s">
        <v>294</v>
      </c>
    </row>
    <row r="33" spans="1:15">
      <c r="A33" s="13">
        <v>26</v>
      </c>
      <c r="B33" s="13" t="s">
        <v>43</v>
      </c>
      <c r="C33" s="127" t="s">
        <v>199</v>
      </c>
      <c r="D33" s="3" t="str">
        <f t="shared" si="0"/>
        <v>% below SNAP threshold of 160% poverty</v>
      </c>
      <c r="E33" s="3" t="str">
        <f t="shared" si="1"/>
        <v>% between 160% and 185% poverty</v>
      </c>
      <c r="F33" s="3" t="str">
        <f t="shared" si="2"/>
        <v>% above Nutrition Pgm threshold of 185% poverty</v>
      </c>
      <c r="G33" s="128">
        <v>0.92208191291455943</v>
      </c>
      <c r="H33" s="129">
        <v>16.025783646455043</v>
      </c>
      <c r="I33" s="130">
        <v>84740000</v>
      </c>
      <c r="J33" s="129">
        <v>2.7109208239688045</v>
      </c>
      <c r="K33" s="131">
        <v>31258600</v>
      </c>
      <c r="L33" s="134">
        <v>1.6</v>
      </c>
      <c r="M33" s="6" t="s">
        <v>292</v>
      </c>
      <c r="N33" s="25">
        <v>1.85</v>
      </c>
      <c r="O33" s="3" t="s">
        <v>294</v>
      </c>
    </row>
    <row r="34" spans="1:15">
      <c r="A34" s="13">
        <v>27</v>
      </c>
      <c r="B34" s="13" t="s">
        <v>44</v>
      </c>
      <c r="C34" s="127" t="s">
        <v>209</v>
      </c>
      <c r="D34" s="3" t="str">
        <f t="shared" si="0"/>
        <v>% below SNAP threshold of 200% poverty</v>
      </c>
      <c r="E34" s="3" t="str">
        <f t="shared" si="1"/>
        <v>-</v>
      </c>
      <c r="F34" s="3" t="str">
        <f t="shared" si="2"/>
        <v>% above SNAP threshold of 200% poverty</v>
      </c>
      <c r="G34" s="128">
        <v>0.9817258422474987</v>
      </c>
      <c r="H34" s="129">
        <v>17.062395138261525</v>
      </c>
      <c r="I34" s="130">
        <v>348204000</v>
      </c>
      <c r="J34" s="129">
        <v>2.8862739762076459</v>
      </c>
      <c r="K34" s="131">
        <v>120641200</v>
      </c>
      <c r="L34" s="134">
        <v>2</v>
      </c>
      <c r="M34" s="6" t="s">
        <v>293</v>
      </c>
      <c r="N34" s="25">
        <v>2</v>
      </c>
      <c r="O34" s="3" t="s">
        <v>295</v>
      </c>
    </row>
    <row r="35" spans="1:15">
      <c r="A35" s="13">
        <v>28</v>
      </c>
      <c r="B35" s="13" t="s">
        <v>45</v>
      </c>
      <c r="C35" s="127" t="s">
        <v>221</v>
      </c>
      <c r="D35" s="3" t="str">
        <f t="shared" si="0"/>
        <v>% below SNAP threshold of 200% poverty</v>
      </c>
      <c r="E35" s="3" t="str">
        <f t="shared" si="1"/>
        <v>-</v>
      </c>
      <c r="F35" s="3" t="str">
        <f t="shared" si="2"/>
        <v>% above SNAP threshold of 200% poverty</v>
      </c>
      <c r="G35" s="128">
        <v>0.98402420638369148</v>
      </c>
      <c r="H35" s="129">
        <v>17.102340706948556</v>
      </c>
      <c r="I35" s="130">
        <v>38150000</v>
      </c>
      <c r="J35" s="129">
        <v>2.8930311667680528</v>
      </c>
      <c r="K35" s="131">
        <v>13187000</v>
      </c>
      <c r="L35" s="134">
        <v>2</v>
      </c>
      <c r="M35" s="6" t="s">
        <v>293</v>
      </c>
      <c r="N35" s="25">
        <v>2</v>
      </c>
      <c r="O35" s="3" t="s">
        <v>295</v>
      </c>
    </row>
    <row r="36" spans="1:15">
      <c r="A36" s="13">
        <v>29</v>
      </c>
      <c r="B36" s="13" t="s">
        <v>46</v>
      </c>
      <c r="C36" s="127" t="s">
        <v>225</v>
      </c>
      <c r="D36" s="3" t="str">
        <f t="shared" si="0"/>
        <v>% below SNAP threshold of 160% poverty</v>
      </c>
      <c r="E36" s="3" t="str">
        <f t="shared" si="1"/>
        <v>% between 160% and 185% poverty</v>
      </c>
      <c r="F36" s="3" t="str">
        <f t="shared" si="2"/>
        <v>% above Nutrition Pgm threshold of 185% poverty</v>
      </c>
      <c r="G36" s="128">
        <v>0.95471411623877367</v>
      </c>
      <c r="H36" s="129">
        <v>16.592931340229885</v>
      </c>
      <c r="I36" s="130">
        <v>47352000</v>
      </c>
      <c r="J36" s="129">
        <v>2.8068595017419944</v>
      </c>
      <c r="K36" s="131">
        <v>16870200</v>
      </c>
      <c r="L36" s="134">
        <v>1.6</v>
      </c>
      <c r="M36" s="6" t="s">
        <v>292</v>
      </c>
      <c r="N36" s="25">
        <v>1.85</v>
      </c>
      <c r="O36" s="3" t="s">
        <v>294</v>
      </c>
    </row>
    <row r="37" spans="1:15">
      <c r="A37" s="13">
        <v>30</v>
      </c>
      <c r="B37" s="13" t="s">
        <v>47</v>
      </c>
      <c r="C37" s="127" t="s">
        <v>209</v>
      </c>
      <c r="D37" s="3" t="str">
        <f t="shared" si="0"/>
        <v>% below SNAP threshold of 200% poverty</v>
      </c>
      <c r="E37" s="3" t="str">
        <f t="shared" si="1"/>
        <v>-</v>
      </c>
      <c r="F37" s="3" t="str">
        <f t="shared" si="2"/>
        <v>% above SNAP threshold of 200% poverty</v>
      </c>
      <c r="G37" s="128">
        <v>0.9353307721790074</v>
      </c>
      <c r="H37" s="129">
        <v>16.256048820471147</v>
      </c>
      <c r="I37" s="130">
        <v>99414000</v>
      </c>
      <c r="J37" s="129">
        <v>2.7498724702062818</v>
      </c>
      <c r="K37" s="131">
        <v>36152200</v>
      </c>
      <c r="L37" s="134">
        <v>2</v>
      </c>
      <c r="M37" s="6" t="s">
        <v>293</v>
      </c>
      <c r="N37" s="25">
        <v>2</v>
      </c>
      <c r="O37" s="3" t="s">
        <v>295</v>
      </c>
    </row>
    <row r="38" spans="1:15">
      <c r="A38" s="13">
        <v>31</v>
      </c>
      <c r="B38" s="13" t="s">
        <v>48</v>
      </c>
      <c r="C38" s="127" t="s">
        <v>230</v>
      </c>
      <c r="D38" s="3" t="str">
        <f t="shared" si="0"/>
        <v>% below SNAP threshold of 165% poverty</v>
      </c>
      <c r="E38" s="3" t="str">
        <f t="shared" si="1"/>
        <v>% between 165% and 185% poverty</v>
      </c>
      <c r="F38" s="3" t="str">
        <f t="shared" si="2"/>
        <v>% above Nutrition Pgm threshold of 185% poverty</v>
      </c>
      <c r="G38" s="128">
        <v>0.95429210645780005</v>
      </c>
      <c r="H38" s="129">
        <v>16.585596810236563</v>
      </c>
      <c r="I38" s="130">
        <v>273423000</v>
      </c>
      <c r="J38" s="129">
        <v>2.805618792985932</v>
      </c>
      <c r="K38" s="131">
        <v>97455500</v>
      </c>
      <c r="L38" s="134">
        <v>1.65</v>
      </c>
      <c r="M38" s="6" t="s">
        <v>292</v>
      </c>
      <c r="N38" s="25">
        <v>1.85</v>
      </c>
      <c r="O38" s="3" t="s">
        <v>294</v>
      </c>
    </row>
    <row r="39" spans="1:15">
      <c r="A39" s="13">
        <v>33</v>
      </c>
      <c r="B39" s="13" t="s">
        <v>49</v>
      </c>
      <c r="C39" s="127" t="s">
        <v>236</v>
      </c>
      <c r="D39" s="3" t="str">
        <f t="shared" si="0"/>
        <v>% below SNAP threshold of 130% poverty</v>
      </c>
      <c r="E39" s="3" t="str">
        <f t="shared" si="1"/>
        <v>% between 130% and 185% poverty</v>
      </c>
      <c r="F39" s="3" t="str">
        <f t="shared" si="2"/>
        <v>% above Nutrition Pgm threshold of 185% poverty</v>
      </c>
      <c r="G39" s="128">
        <v>0.93681647609079655</v>
      </c>
      <c r="H39" s="129">
        <v>16.281870354458043</v>
      </c>
      <c r="I39" s="130">
        <v>110719000</v>
      </c>
      <c r="J39" s="129">
        <v>2.7542404397069418</v>
      </c>
      <c r="K39" s="131">
        <v>40199400</v>
      </c>
      <c r="L39" s="134">
        <v>1.3</v>
      </c>
      <c r="M39" s="6" t="s">
        <v>292</v>
      </c>
      <c r="N39" s="25">
        <v>1.85</v>
      </c>
      <c r="O39" s="3" t="s">
        <v>294</v>
      </c>
    </row>
    <row r="40" spans="1:15">
      <c r="A40" s="13">
        <v>34</v>
      </c>
      <c r="B40" s="13" t="s">
        <v>50</v>
      </c>
      <c r="C40" s="127" t="s">
        <v>209</v>
      </c>
      <c r="D40" s="3" t="str">
        <f t="shared" si="0"/>
        <v>% below SNAP threshold of 200% poverty</v>
      </c>
      <c r="E40" s="3" t="str">
        <f t="shared" si="1"/>
        <v>-</v>
      </c>
      <c r="F40" s="3" t="str">
        <f t="shared" si="2"/>
        <v>% above SNAP threshold of 200% poverty</v>
      </c>
      <c r="G40" s="128">
        <v>0.94528439751670945</v>
      </c>
      <c r="H40" s="129">
        <v>16.429042828840409</v>
      </c>
      <c r="I40" s="130">
        <v>144237000</v>
      </c>
      <c r="J40" s="129">
        <v>2.7791361286991259</v>
      </c>
      <c r="K40" s="131">
        <v>51899900</v>
      </c>
      <c r="L40" s="134">
        <v>2</v>
      </c>
      <c r="M40" s="6" t="s">
        <v>293</v>
      </c>
      <c r="N40" s="25">
        <v>2</v>
      </c>
      <c r="O40" s="3" t="s">
        <v>295</v>
      </c>
    </row>
    <row r="41" spans="1:15">
      <c r="A41" s="13">
        <v>35</v>
      </c>
      <c r="B41" s="13" t="s">
        <v>51</v>
      </c>
      <c r="C41" s="127" t="s">
        <v>206</v>
      </c>
      <c r="D41" s="3" t="str">
        <f t="shared" si="0"/>
        <v>% below SNAP threshold of 200% poverty</v>
      </c>
      <c r="E41" s="3" t="str">
        <f t="shared" si="1"/>
        <v>-</v>
      </c>
      <c r="F41" s="3" t="str">
        <f t="shared" si="2"/>
        <v>% above SNAP threshold of 200% poverty</v>
      </c>
      <c r="G41" s="128">
        <v>1.0760511011678975</v>
      </c>
      <c r="H41" s="129">
        <v>18.701768138298057</v>
      </c>
      <c r="I41" s="130">
        <v>49819000</v>
      </c>
      <c r="J41" s="129">
        <v>3.1635902374336187</v>
      </c>
      <c r="K41" s="131">
        <v>15747700</v>
      </c>
      <c r="L41" s="134">
        <v>2</v>
      </c>
      <c r="M41" s="6" t="s">
        <v>293</v>
      </c>
      <c r="N41" s="25">
        <v>2</v>
      </c>
      <c r="O41" s="3" t="s">
        <v>295</v>
      </c>
    </row>
    <row r="42" spans="1:15">
      <c r="A42" s="13">
        <v>36</v>
      </c>
      <c r="B42" s="13" t="s">
        <v>52</v>
      </c>
      <c r="C42" s="127" t="s">
        <v>198</v>
      </c>
      <c r="D42" s="3" t="str">
        <f t="shared" si="0"/>
        <v>% below SNAP threshold of 200% poverty</v>
      </c>
      <c r="E42" s="3" t="str">
        <f t="shared" si="1"/>
        <v>-</v>
      </c>
      <c r="F42" s="3" t="str">
        <f t="shared" si="2"/>
        <v>% above SNAP threshold of 200% poverty</v>
      </c>
      <c r="G42" s="128">
        <v>1.1237019258117233</v>
      </c>
      <c r="H42" s="129">
        <v>19.529939470607751</v>
      </c>
      <c r="I42" s="130">
        <v>103002000</v>
      </c>
      <c r="J42" s="129">
        <v>3.3036836618864664</v>
      </c>
      <c r="K42" s="131">
        <v>31177900</v>
      </c>
      <c r="L42" s="134">
        <v>2</v>
      </c>
      <c r="M42" s="6" t="s">
        <v>293</v>
      </c>
      <c r="N42" s="25">
        <v>2</v>
      </c>
      <c r="O42" s="3" t="s">
        <v>295</v>
      </c>
    </row>
    <row r="43" spans="1:15">
      <c r="A43" s="13">
        <v>37</v>
      </c>
      <c r="B43" s="13" t="s">
        <v>53</v>
      </c>
      <c r="C43" s="127" t="s">
        <v>230</v>
      </c>
      <c r="D43" s="3" t="str">
        <f t="shared" si="0"/>
        <v>% below SNAP threshold of 165% poverty</v>
      </c>
      <c r="E43" s="3" t="str">
        <f t="shared" si="1"/>
        <v>% between 165% and 185% poverty</v>
      </c>
      <c r="F43" s="3" t="str">
        <f t="shared" si="2"/>
        <v>% above Nutrition Pgm threshold of 185% poverty</v>
      </c>
      <c r="G43" s="128">
        <v>0.9486623917062309</v>
      </c>
      <c r="H43" s="129">
        <v>16.487752367854291</v>
      </c>
      <c r="I43" s="130">
        <v>562354000</v>
      </c>
      <c r="J43" s="129">
        <v>2.7890674316163189</v>
      </c>
      <c r="K43" s="131">
        <v>201628100</v>
      </c>
      <c r="L43" s="134">
        <v>1.65</v>
      </c>
      <c r="M43" s="6" t="s">
        <v>292</v>
      </c>
      <c r="N43" s="25">
        <v>1.85</v>
      </c>
      <c r="O43" s="3" t="s">
        <v>294</v>
      </c>
    </row>
    <row r="44" spans="1:15">
      <c r="A44" s="13">
        <v>38</v>
      </c>
      <c r="B44" s="13" t="s">
        <v>54</v>
      </c>
      <c r="C44" s="127" t="s">
        <v>202</v>
      </c>
      <c r="D44" s="3" t="str">
        <f t="shared" si="0"/>
        <v>% below SNAP threshold of 130% poverty</v>
      </c>
      <c r="E44" s="3" t="str">
        <f t="shared" si="1"/>
        <v>% between 130% and 185% poverty</v>
      </c>
      <c r="F44" s="3" t="str">
        <f t="shared" si="2"/>
        <v>% above Nutrition Pgm threshold of 185% poverty</v>
      </c>
      <c r="G44" s="128">
        <v>0.92941720352958224</v>
      </c>
      <c r="H44" s="129">
        <v>16.153270997344137</v>
      </c>
      <c r="I44" s="130">
        <v>155065000</v>
      </c>
      <c r="J44" s="129">
        <v>2.7324865783769718</v>
      </c>
      <c r="K44" s="131">
        <v>56748600</v>
      </c>
      <c r="L44" s="134">
        <v>1.3</v>
      </c>
      <c r="M44" s="6" t="s">
        <v>292</v>
      </c>
      <c r="N44" s="25">
        <v>1.85</v>
      </c>
      <c r="O44" s="3" t="s">
        <v>294</v>
      </c>
    </row>
    <row r="45" spans="1:15">
      <c r="A45" s="13">
        <v>40</v>
      </c>
      <c r="B45" s="13" t="s">
        <v>55</v>
      </c>
      <c r="C45" s="127" t="s">
        <v>211</v>
      </c>
      <c r="D45" s="3" t="str">
        <f t="shared" si="0"/>
        <v>% below SNAP threshold of 130% poverty</v>
      </c>
      <c r="E45" s="3" t="str">
        <f t="shared" si="1"/>
        <v>% between 130% and 185% poverty</v>
      </c>
      <c r="F45" s="3" t="str">
        <f t="shared" si="2"/>
        <v>% above Nutrition Pgm threshold of 185% poverty</v>
      </c>
      <c r="G45" s="128">
        <v>0.98376505022809868</v>
      </c>
      <c r="H45" s="129">
        <v>17.097836572964354</v>
      </c>
      <c r="I45" s="130">
        <v>188830000</v>
      </c>
      <c r="J45" s="129">
        <v>2.89226924767061</v>
      </c>
      <c r="K45" s="131">
        <v>65287700</v>
      </c>
      <c r="L45" s="134">
        <v>1.3</v>
      </c>
      <c r="M45" s="6" t="s">
        <v>292</v>
      </c>
      <c r="N45" s="25">
        <v>1.85</v>
      </c>
      <c r="O45" s="3" t="s">
        <v>294</v>
      </c>
    </row>
    <row r="46" spans="1:15">
      <c r="A46" s="13">
        <v>41</v>
      </c>
      <c r="B46" s="13" t="s">
        <v>56</v>
      </c>
      <c r="C46" s="127" t="s">
        <v>229</v>
      </c>
      <c r="D46" s="3" t="str">
        <f t="shared" si="0"/>
        <v>% below SNAP threshold of 130% poverty</v>
      </c>
      <c r="E46" s="3" t="str">
        <f t="shared" si="1"/>
        <v>% between 130% and 185% poverty</v>
      </c>
      <c r="F46" s="3" t="str">
        <f t="shared" si="2"/>
        <v>% above Nutrition Pgm threshold of 185% poverty</v>
      </c>
      <c r="G46" s="128">
        <v>1.0397163339185984</v>
      </c>
      <c r="H46" s="129">
        <v>18.07026988350524</v>
      </c>
      <c r="I46" s="130">
        <v>96921000</v>
      </c>
      <c r="J46" s="129">
        <v>3.0567660217206791</v>
      </c>
      <c r="K46" s="131">
        <v>31706900</v>
      </c>
      <c r="L46" s="134">
        <v>1.3</v>
      </c>
      <c r="M46" s="6" t="s">
        <v>292</v>
      </c>
      <c r="N46" s="25">
        <v>1.85</v>
      </c>
      <c r="O46" s="3" t="s">
        <v>294</v>
      </c>
    </row>
    <row r="47" spans="1:15">
      <c r="A47" s="13">
        <v>42</v>
      </c>
      <c r="B47" s="13" t="s">
        <v>254</v>
      </c>
      <c r="C47" s="127" t="s">
        <v>221</v>
      </c>
      <c r="D47" s="3" t="str">
        <f t="shared" si="0"/>
        <v>% below SNAP threshold of 200% poverty</v>
      </c>
      <c r="E47" s="3" t="str">
        <f t="shared" si="1"/>
        <v>-</v>
      </c>
      <c r="F47" s="3" t="str">
        <f t="shared" si="2"/>
        <v>% above SNAP threshold of 200% poverty</v>
      </c>
      <c r="G47" s="128">
        <v>1.0758033191919083</v>
      </c>
      <c r="H47" s="129">
        <v>18.697461687555364</v>
      </c>
      <c r="I47" s="130">
        <v>169943000</v>
      </c>
      <c r="J47" s="129">
        <v>3.1628617584242105</v>
      </c>
      <c r="K47" s="131">
        <v>53730700</v>
      </c>
      <c r="L47" s="134">
        <v>2</v>
      </c>
      <c r="M47" s="6" t="s">
        <v>293</v>
      </c>
      <c r="N47" s="25">
        <v>2</v>
      </c>
      <c r="O47" s="3" t="s">
        <v>295</v>
      </c>
    </row>
    <row r="48" spans="1:15">
      <c r="A48" s="13">
        <v>43</v>
      </c>
      <c r="B48" s="13" t="s">
        <v>241</v>
      </c>
      <c r="C48" s="127" t="s">
        <v>189</v>
      </c>
      <c r="D48" s="3" t="str">
        <f t="shared" si="0"/>
        <v>% below SNAP threshold of 130% poverty</v>
      </c>
      <c r="E48" s="3" t="str">
        <f t="shared" si="1"/>
        <v>% between 130% and 185% poverty</v>
      </c>
      <c r="F48" s="3" t="str">
        <f t="shared" si="2"/>
        <v>% above Nutrition Pgm threshold of 185% poverty</v>
      </c>
      <c r="G48" s="128">
        <v>0.97159462102711336</v>
      </c>
      <c r="H48" s="129">
        <v>16.886314513451229</v>
      </c>
      <c r="I48" s="130">
        <v>141961000</v>
      </c>
      <c r="J48" s="129">
        <v>2.8564881858197131</v>
      </c>
      <c r="K48" s="131">
        <v>49697800</v>
      </c>
      <c r="L48" s="134">
        <v>1.3</v>
      </c>
      <c r="M48" s="6" t="s">
        <v>292</v>
      </c>
      <c r="N48" s="25">
        <v>1.85</v>
      </c>
      <c r="O48" s="3" t="s">
        <v>294</v>
      </c>
    </row>
    <row r="49" spans="1:15">
      <c r="A49" s="13">
        <v>45</v>
      </c>
      <c r="B49" s="13" t="s">
        <v>267</v>
      </c>
      <c r="C49" s="127" t="s">
        <v>191</v>
      </c>
      <c r="D49" s="3" t="str">
        <f t="shared" si="0"/>
        <v>% below SNAP threshold of 200% poverty</v>
      </c>
      <c r="E49" s="3" t="str">
        <f t="shared" si="1"/>
        <v>-</v>
      </c>
      <c r="F49" s="3" t="str">
        <f t="shared" si="2"/>
        <v>% above SNAP threshold of 200% poverty</v>
      </c>
      <c r="G49" s="128">
        <v>1.0984264207506615</v>
      </c>
      <c r="H49" s="129">
        <v>19.090651192646497</v>
      </c>
      <c r="I49" s="130">
        <v>709342000</v>
      </c>
      <c r="J49" s="129">
        <v>3.229373677006945</v>
      </c>
      <c r="K49" s="131">
        <v>219653100</v>
      </c>
      <c r="L49" s="134">
        <v>2</v>
      </c>
      <c r="M49" s="6" t="s">
        <v>293</v>
      </c>
      <c r="N49" s="25">
        <v>2</v>
      </c>
      <c r="O49" s="3" t="s">
        <v>295</v>
      </c>
    </row>
    <row r="50" spans="1:15">
      <c r="A50" s="13">
        <v>46</v>
      </c>
      <c r="B50" s="13" t="s">
        <v>57</v>
      </c>
      <c r="C50" s="127" t="s">
        <v>204</v>
      </c>
      <c r="D50" s="3" t="str">
        <f t="shared" si="0"/>
        <v>% below SNAP threshold of 130% poverty</v>
      </c>
      <c r="E50" s="3" t="str">
        <f t="shared" si="1"/>
        <v>% between 130% and 185% poverty</v>
      </c>
      <c r="F50" s="3" t="str">
        <f t="shared" si="2"/>
        <v>% above Nutrition Pgm threshold of 185% poverty</v>
      </c>
      <c r="G50" s="128">
        <v>0.95397569410941596</v>
      </c>
      <c r="H50" s="129">
        <v>16.580097563621649</v>
      </c>
      <c r="I50" s="130">
        <v>91216000</v>
      </c>
      <c r="J50" s="129">
        <v>2.8046885406816831</v>
      </c>
      <c r="K50" s="131">
        <v>32522800</v>
      </c>
      <c r="L50" s="134">
        <v>1.3</v>
      </c>
      <c r="M50" s="6" t="s">
        <v>292</v>
      </c>
      <c r="N50" s="25">
        <v>1.85</v>
      </c>
      <c r="O50" s="3" t="s">
        <v>294</v>
      </c>
    </row>
    <row r="51" spans="1:15">
      <c r="A51" s="13">
        <v>47</v>
      </c>
      <c r="B51" s="13" t="s">
        <v>58</v>
      </c>
      <c r="C51" s="127" t="s">
        <v>230</v>
      </c>
      <c r="D51" s="3" t="str">
        <f t="shared" si="0"/>
        <v>% below SNAP threshold of 165% poverty</v>
      </c>
      <c r="E51" s="3" t="str">
        <f t="shared" si="1"/>
        <v>% between 165% and 185% poverty</v>
      </c>
      <c r="F51" s="3" t="str">
        <f t="shared" si="2"/>
        <v>% above Nutrition Pgm threshold of 185% poverty</v>
      </c>
      <c r="G51" s="128">
        <v>0.92429777975294514</v>
      </c>
      <c r="H51" s="129">
        <v>16.064295412106187</v>
      </c>
      <c r="I51" s="130">
        <v>43875000</v>
      </c>
      <c r="J51" s="129">
        <v>2.7174354724736585</v>
      </c>
      <c r="K51" s="131">
        <v>16145700</v>
      </c>
      <c r="L51" s="134">
        <v>1.65</v>
      </c>
      <c r="M51" s="6" t="s">
        <v>292</v>
      </c>
      <c r="N51" s="25">
        <v>1.85</v>
      </c>
      <c r="O51" s="3" t="s">
        <v>294</v>
      </c>
    </row>
    <row r="52" spans="1:15">
      <c r="A52" s="13">
        <v>48</v>
      </c>
      <c r="B52" s="13" t="s">
        <v>59</v>
      </c>
      <c r="C52" s="127" t="s">
        <v>225</v>
      </c>
      <c r="D52" s="3" t="str">
        <f t="shared" si="0"/>
        <v>% below SNAP threshold of 160% poverty</v>
      </c>
      <c r="E52" s="3" t="str">
        <f t="shared" si="1"/>
        <v>% between 160% and 185% poverty</v>
      </c>
      <c r="F52" s="3" t="str">
        <f t="shared" si="2"/>
        <v>% above Nutrition Pgm threshold of 185% poverty</v>
      </c>
      <c r="G52" s="128">
        <v>0.98600000533964904</v>
      </c>
      <c r="H52" s="129">
        <v>17.1366800928031</v>
      </c>
      <c r="I52" s="130">
        <v>167759000</v>
      </c>
      <c r="J52" s="129">
        <v>2.8988400156985681</v>
      </c>
      <c r="K52" s="131">
        <v>57871100</v>
      </c>
      <c r="L52" s="134">
        <v>1.6</v>
      </c>
      <c r="M52" s="6" t="s">
        <v>292</v>
      </c>
      <c r="N52" s="25">
        <v>1.85</v>
      </c>
      <c r="O52" s="3" t="s">
        <v>294</v>
      </c>
    </row>
    <row r="53" spans="1:15">
      <c r="A53" s="13">
        <v>49</v>
      </c>
      <c r="B53" s="13" t="s">
        <v>60</v>
      </c>
      <c r="C53" s="127" t="s">
        <v>229</v>
      </c>
      <c r="D53" s="3" t="str">
        <f t="shared" si="0"/>
        <v>% below SNAP threshold of 130% poverty</v>
      </c>
      <c r="E53" s="3" t="str">
        <f t="shared" si="1"/>
        <v>% between 130% and 185% poverty</v>
      </c>
      <c r="F53" s="3" t="str">
        <f t="shared" si="2"/>
        <v>% above Nutrition Pgm threshold of 185% poverty</v>
      </c>
      <c r="G53" s="128">
        <v>0.98653347211919851</v>
      </c>
      <c r="H53" s="129">
        <v>17.14595174543167</v>
      </c>
      <c r="I53" s="130">
        <v>210482000</v>
      </c>
      <c r="J53" s="129">
        <v>2.9004084080304438</v>
      </c>
      <c r="K53" s="131">
        <v>72569800</v>
      </c>
      <c r="L53" s="134">
        <v>1.3</v>
      </c>
      <c r="M53" s="6" t="s">
        <v>292</v>
      </c>
      <c r="N53" s="25">
        <v>1.85</v>
      </c>
      <c r="O53" s="3" t="s">
        <v>294</v>
      </c>
    </row>
    <row r="54" spans="1:15">
      <c r="A54" s="13">
        <v>50</v>
      </c>
      <c r="B54" s="13" t="s">
        <v>61</v>
      </c>
      <c r="C54" s="127" t="s">
        <v>196</v>
      </c>
      <c r="D54" s="3" t="str">
        <f t="shared" si="0"/>
        <v>% below SNAP threshold of 200% poverty</v>
      </c>
      <c r="E54" s="3" t="str">
        <f t="shared" si="1"/>
        <v>-</v>
      </c>
      <c r="F54" s="3" t="str">
        <f t="shared" si="2"/>
        <v>% above SNAP threshold of 200% poverty</v>
      </c>
      <c r="G54" s="128">
        <v>1.1283303508615481</v>
      </c>
      <c r="H54" s="129">
        <v>19.610381497973705</v>
      </c>
      <c r="I54" s="130">
        <v>422562000</v>
      </c>
      <c r="J54" s="129">
        <v>3.3172912315329515</v>
      </c>
      <c r="K54" s="131">
        <v>127381700</v>
      </c>
      <c r="L54" s="134">
        <v>2</v>
      </c>
      <c r="M54" s="6" t="s">
        <v>293</v>
      </c>
      <c r="N54" s="25">
        <v>2</v>
      </c>
      <c r="O54" s="3" t="s">
        <v>295</v>
      </c>
    </row>
    <row r="55" spans="1:15">
      <c r="A55" s="13">
        <v>51</v>
      </c>
      <c r="B55" s="13" t="s">
        <v>62</v>
      </c>
      <c r="C55" s="127" t="s">
        <v>235</v>
      </c>
      <c r="D55" s="3" t="str">
        <f t="shared" si="0"/>
        <v>% below SNAP threshold of 200% poverty</v>
      </c>
      <c r="E55" s="3" t="str">
        <f t="shared" si="1"/>
        <v>-</v>
      </c>
      <c r="F55" s="3" t="str">
        <f t="shared" si="2"/>
        <v>% above SNAP threshold of 200% poverty</v>
      </c>
      <c r="G55" s="128">
        <v>0.94161507580373638</v>
      </c>
      <c r="H55" s="129">
        <v>16.365270017468937</v>
      </c>
      <c r="I55" s="130">
        <v>220849000</v>
      </c>
      <c r="J55" s="129">
        <v>2.7683483228629848</v>
      </c>
      <c r="K55" s="131">
        <v>79776500</v>
      </c>
      <c r="L55" s="134">
        <v>2</v>
      </c>
      <c r="M55" s="6" t="s">
        <v>293</v>
      </c>
      <c r="N55" s="25">
        <v>2</v>
      </c>
      <c r="O55" s="3" t="s">
        <v>295</v>
      </c>
    </row>
    <row r="56" spans="1:15">
      <c r="A56" s="13">
        <v>52</v>
      </c>
      <c r="B56" s="13" t="s">
        <v>296</v>
      </c>
      <c r="C56" s="127" t="s">
        <v>188</v>
      </c>
      <c r="D56" s="3" t="str">
        <f t="shared" si="0"/>
        <v>% below SNAP threshold of 130% poverty</v>
      </c>
      <c r="E56" s="3" t="str">
        <f t="shared" si="1"/>
        <v>% between 130% and 185% poverty</v>
      </c>
      <c r="F56" s="3" t="str">
        <f t="shared" si="2"/>
        <v>% above Nutrition Pgm threshold of 185% poverty</v>
      </c>
      <c r="G56" s="128">
        <v>1.066891935214267</v>
      </c>
      <c r="H56" s="129">
        <v>18.542581834023959</v>
      </c>
      <c r="I56" s="130">
        <v>217182000</v>
      </c>
      <c r="J56" s="129">
        <v>3.1366622895299447</v>
      </c>
      <c r="K56" s="131">
        <v>69239900</v>
      </c>
      <c r="L56" s="134">
        <v>1.3</v>
      </c>
      <c r="M56" s="6" t="s">
        <v>292</v>
      </c>
      <c r="N56" s="25">
        <v>1.85</v>
      </c>
      <c r="O56" s="3" t="s">
        <v>294</v>
      </c>
    </row>
    <row r="57" spans="1:15">
      <c r="A57" s="13">
        <v>53</v>
      </c>
      <c r="B57" s="13" t="s">
        <v>63</v>
      </c>
      <c r="C57" s="127" t="s">
        <v>199</v>
      </c>
      <c r="D57" s="3" t="str">
        <f t="shared" si="0"/>
        <v>% below SNAP threshold of 160% poverty</v>
      </c>
      <c r="E57" s="3" t="str">
        <f t="shared" si="1"/>
        <v>% between 160% and 185% poverty</v>
      </c>
      <c r="F57" s="3" t="str">
        <f t="shared" si="2"/>
        <v>% above Nutrition Pgm threshold of 185% poverty</v>
      </c>
      <c r="G57" s="128">
        <v>0.91392968720070167</v>
      </c>
      <c r="H57" s="129">
        <v>15.884097963548195</v>
      </c>
      <c r="I57" s="130">
        <v>57611000</v>
      </c>
      <c r="J57" s="129">
        <v>2.6869532803700626</v>
      </c>
      <c r="K57" s="131">
        <v>21441000</v>
      </c>
      <c r="L57" s="134">
        <v>1.6</v>
      </c>
      <c r="M57" s="6" t="s">
        <v>292</v>
      </c>
      <c r="N57" s="25">
        <v>1.85</v>
      </c>
      <c r="O57" s="3" t="s">
        <v>294</v>
      </c>
    </row>
    <row r="58" spans="1:15">
      <c r="A58" s="13">
        <v>54</v>
      </c>
      <c r="B58" s="13" t="s">
        <v>64</v>
      </c>
      <c r="C58" s="127" t="s">
        <v>188</v>
      </c>
      <c r="D58" s="3" t="str">
        <f t="shared" si="0"/>
        <v>% below SNAP threshold of 130% poverty</v>
      </c>
      <c r="E58" s="3" t="str">
        <f t="shared" si="1"/>
        <v>% between 130% and 185% poverty</v>
      </c>
      <c r="F58" s="3" t="str">
        <f t="shared" si="2"/>
        <v>% above Nutrition Pgm threshold of 185% poverty</v>
      </c>
      <c r="G58" s="128">
        <v>1.0386848202263816</v>
      </c>
      <c r="H58" s="129">
        <v>18.052342175534513</v>
      </c>
      <c r="I58" s="130">
        <v>155975000</v>
      </c>
      <c r="J58" s="129">
        <v>3.0537333714655621</v>
      </c>
      <c r="K58" s="131">
        <v>51076800</v>
      </c>
      <c r="L58" s="134">
        <v>1.3</v>
      </c>
      <c r="M58" s="6" t="s">
        <v>292</v>
      </c>
      <c r="N58" s="25">
        <v>1.85</v>
      </c>
      <c r="O58" s="3" t="s">
        <v>294</v>
      </c>
    </row>
    <row r="59" spans="1:15">
      <c r="A59" s="13">
        <v>55</v>
      </c>
      <c r="B59" s="13" t="s">
        <v>65</v>
      </c>
      <c r="C59" s="127" t="s">
        <v>229</v>
      </c>
      <c r="D59" s="3" t="str">
        <f t="shared" si="0"/>
        <v>% below SNAP threshold of 130% poverty</v>
      </c>
      <c r="E59" s="3" t="str">
        <f t="shared" si="1"/>
        <v>% between 130% and 185% poverty</v>
      </c>
      <c r="F59" s="3" t="str">
        <f t="shared" si="2"/>
        <v>% above Nutrition Pgm threshold of 185% poverty</v>
      </c>
      <c r="G59" s="128">
        <v>1.0339355168661433</v>
      </c>
      <c r="H59" s="129">
        <v>17.969799283133568</v>
      </c>
      <c r="I59" s="130">
        <v>207056000</v>
      </c>
      <c r="J59" s="129">
        <v>3.039770419586461</v>
      </c>
      <c r="K59" s="131">
        <v>68115500</v>
      </c>
      <c r="L59" s="134">
        <v>1.3</v>
      </c>
      <c r="M59" s="6" t="s">
        <v>292</v>
      </c>
      <c r="N59" s="25">
        <v>1.85</v>
      </c>
      <c r="O59" s="3" t="s">
        <v>294</v>
      </c>
    </row>
    <row r="60" spans="1:15">
      <c r="A60" s="13">
        <v>56</v>
      </c>
      <c r="B60" s="13" t="s">
        <v>66</v>
      </c>
      <c r="C60" s="127" t="s">
        <v>193</v>
      </c>
      <c r="D60" s="3" t="str">
        <f t="shared" si="0"/>
        <v>% below SNAP threshold of 185% poverty</v>
      </c>
      <c r="E60" s="3" t="str">
        <f t="shared" si="1"/>
        <v>-</v>
      </c>
      <c r="F60" s="3" t="str">
        <f t="shared" si="2"/>
        <v>% above SNAP threshold of 185% poverty</v>
      </c>
      <c r="G60" s="128">
        <v>1.1033344780031697</v>
      </c>
      <c r="H60" s="129">
        <v>19.175953227695089</v>
      </c>
      <c r="I60" s="130">
        <v>167742000</v>
      </c>
      <c r="J60" s="129">
        <v>3.243803365329319</v>
      </c>
      <c r="K60" s="131">
        <v>51711600</v>
      </c>
      <c r="L60" s="134">
        <v>1.85</v>
      </c>
      <c r="M60" s="6" t="s">
        <v>293</v>
      </c>
      <c r="N60" s="25">
        <v>1.85</v>
      </c>
      <c r="O60" s="3" t="s">
        <v>295</v>
      </c>
    </row>
    <row r="61" spans="1:15">
      <c r="A61" s="13">
        <v>57</v>
      </c>
      <c r="B61" s="13" t="s">
        <v>67</v>
      </c>
      <c r="C61" s="127" t="s">
        <v>205</v>
      </c>
      <c r="D61" s="3" t="str">
        <f t="shared" si="0"/>
        <v>% below SNAP threshold of 130% poverty</v>
      </c>
      <c r="E61" s="3" t="str">
        <f t="shared" si="1"/>
        <v>% between 130% and 185% poverty</v>
      </c>
      <c r="F61" s="3" t="str">
        <f t="shared" si="2"/>
        <v>% above Nutrition Pgm threshold of 185% poverty</v>
      </c>
      <c r="G61" s="128">
        <v>1.0032551744631886</v>
      </c>
      <c r="H61" s="129">
        <v>17.436574932170217</v>
      </c>
      <c r="I61" s="130">
        <v>208189000</v>
      </c>
      <c r="J61" s="129">
        <v>2.9495702129217745</v>
      </c>
      <c r="K61" s="131">
        <v>70582900</v>
      </c>
      <c r="L61" s="134">
        <v>1.3</v>
      </c>
      <c r="M61" s="6" t="s">
        <v>292</v>
      </c>
      <c r="N61" s="25">
        <v>1.85</v>
      </c>
      <c r="O61" s="3" t="s">
        <v>294</v>
      </c>
    </row>
    <row r="62" spans="1:15">
      <c r="A62" s="13">
        <v>58</v>
      </c>
      <c r="B62" s="13" t="s">
        <v>282</v>
      </c>
      <c r="C62" s="127" t="s">
        <v>218</v>
      </c>
      <c r="D62" s="3" t="str">
        <f t="shared" si="0"/>
        <v>% below SNAP threshold of 185% poverty</v>
      </c>
      <c r="E62" s="3" t="str">
        <f t="shared" si="1"/>
        <v>-</v>
      </c>
      <c r="F62" s="3" t="str">
        <f t="shared" si="2"/>
        <v>% above SNAP threshold of 185% poverty</v>
      </c>
      <c r="G62" s="128">
        <v>1.0662157109428629</v>
      </c>
      <c r="H62" s="129">
        <v>18.530829056186956</v>
      </c>
      <c r="I62" s="130">
        <v>461677000</v>
      </c>
      <c r="J62" s="129">
        <v>3.1346741901720168</v>
      </c>
      <c r="K62" s="131">
        <v>147280600</v>
      </c>
      <c r="L62" s="134">
        <v>1.85</v>
      </c>
      <c r="M62" s="6" t="s">
        <v>293</v>
      </c>
      <c r="N62" s="25">
        <v>1.85</v>
      </c>
      <c r="O62" s="3" t="s">
        <v>295</v>
      </c>
    </row>
    <row r="63" spans="1:15">
      <c r="A63" s="13">
        <v>59</v>
      </c>
      <c r="B63" s="13" t="s">
        <v>68</v>
      </c>
      <c r="C63" s="127" t="s">
        <v>195</v>
      </c>
      <c r="D63" s="3" t="str">
        <f t="shared" si="0"/>
        <v>% below SNAP threshold of 200% poverty</v>
      </c>
      <c r="E63" s="3" t="str">
        <f t="shared" si="1"/>
        <v>-</v>
      </c>
      <c r="F63" s="3" t="str">
        <f t="shared" si="2"/>
        <v>% above SNAP threshold of 200% poverty</v>
      </c>
      <c r="G63" s="128">
        <v>1.0576088454964019</v>
      </c>
      <c r="H63" s="129">
        <v>18.381241734727464</v>
      </c>
      <c r="I63" s="130">
        <v>59587000</v>
      </c>
      <c r="J63" s="129">
        <v>3.1093700057594216</v>
      </c>
      <c r="K63" s="131">
        <v>19163700</v>
      </c>
      <c r="L63" s="134">
        <v>2</v>
      </c>
      <c r="M63" s="6" t="s">
        <v>293</v>
      </c>
      <c r="N63" s="25">
        <v>2</v>
      </c>
      <c r="O63" s="3" t="s">
        <v>295</v>
      </c>
    </row>
    <row r="64" spans="1:15">
      <c r="A64" s="13">
        <v>60</v>
      </c>
      <c r="B64" s="13" t="s">
        <v>268</v>
      </c>
      <c r="C64" s="127" t="s">
        <v>232</v>
      </c>
      <c r="D64" s="3" t="str">
        <f t="shared" si="0"/>
        <v>% below SNAP threshold of 130% poverty</v>
      </c>
      <c r="E64" s="3" t="str">
        <f t="shared" si="1"/>
        <v>% between 130% and 185% poverty</v>
      </c>
      <c r="F64" s="3" t="str">
        <f t="shared" si="2"/>
        <v>% above Nutrition Pgm threshold of 185% poverty</v>
      </c>
      <c r="G64" s="128">
        <v>1.0337155063390526</v>
      </c>
      <c r="H64" s="129">
        <v>17.965975500172732</v>
      </c>
      <c r="I64" s="130">
        <v>93282000</v>
      </c>
      <c r="J64" s="129">
        <v>3.0391235886368149</v>
      </c>
      <c r="K64" s="131">
        <v>30693800</v>
      </c>
      <c r="L64" s="134">
        <v>1.3</v>
      </c>
      <c r="M64" s="6" t="s">
        <v>292</v>
      </c>
      <c r="N64" s="25">
        <v>1.85</v>
      </c>
      <c r="O64" s="3" t="s">
        <v>294</v>
      </c>
    </row>
    <row r="65" spans="1:15">
      <c r="A65" s="13">
        <v>62</v>
      </c>
      <c r="B65" s="13" t="s">
        <v>69</v>
      </c>
      <c r="C65" s="127" t="s">
        <v>223</v>
      </c>
      <c r="D65" s="3" t="str">
        <f t="shared" si="0"/>
        <v>% below SNAP threshold of 130% poverty</v>
      </c>
      <c r="E65" s="3" t="str">
        <f t="shared" si="1"/>
        <v>% between 130% and 185% poverty</v>
      </c>
      <c r="F65" s="3" t="str">
        <f t="shared" si="2"/>
        <v>% above Nutrition Pgm threshold of 185% poverty</v>
      </c>
      <c r="G65" s="128">
        <v>0.97021385825486772</v>
      </c>
      <c r="H65" s="129">
        <v>16.862316856469601</v>
      </c>
      <c r="I65" s="130">
        <v>183206000</v>
      </c>
      <c r="J65" s="129">
        <v>2.8524287432693112</v>
      </c>
      <c r="K65" s="131">
        <v>64227900</v>
      </c>
      <c r="L65" s="134">
        <v>1.3</v>
      </c>
      <c r="M65" s="6" t="s">
        <v>292</v>
      </c>
      <c r="N65" s="25">
        <v>1.85</v>
      </c>
      <c r="O65" s="3" t="s">
        <v>294</v>
      </c>
    </row>
    <row r="66" spans="1:15">
      <c r="A66" s="13">
        <v>63</v>
      </c>
      <c r="B66" s="13" t="s">
        <v>70</v>
      </c>
      <c r="C66" s="127" t="s">
        <v>216</v>
      </c>
      <c r="D66" s="3" t="str">
        <f t="shared" si="0"/>
        <v>% below SNAP threshold of 130% poverty</v>
      </c>
      <c r="E66" s="3" t="str">
        <f t="shared" si="1"/>
        <v>% between 130% and 185% poverty</v>
      </c>
      <c r="F66" s="3" t="str">
        <f t="shared" si="2"/>
        <v>% above Nutrition Pgm threshold of 185% poverty</v>
      </c>
      <c r="G66" s="128">
        <v>0.96122710209603035</v>
      </c>
      <c r="H66" s="129">
        <v>16.706127034429006</v>
      </c>
      <c r="I66" s="130">
        <v>108364000</v>
      </c>
      <c r="J66" s="129">
        <v>2.8260076801623293</v>
      </c>
      <c r="K66" s="131">
        <v>38345200</v>
      </c>
      <c r="L66" s="134">
        <v>1.3</v>
      </c>
      <c r="M66" s="6" t="s">
        <v>292</v>
      </c>
      <c r="N66" s="25">
        <v>1.85</v>
      </c>
      <c r="O66" s="3" t="s">
        <v>294</v>
      </c>
    </row>
    <row r="67" spans="1:15">
      <c r="A67" s="13">
        <v>64</v>
      </c>
      <c r="B67" s="13" t="s">
        <v>71</v>
      </c>
      <c r="C67" s="127" t="s">
        <v>191</v>
      </c>
      <c r="D67" s="3" t="str">
        <f t="shared" si="0"/>
        <v>% below SNAP threshold of 200% poverty</v>
      </c>
      <c r="E67" s="3" t="str">
        <f t="shared" si="1"/>
        <v>-</v>
      </c>
      <c r="F67" s="3" t="str">
        <f t="shared" si="2"/>
        <v>% above SNAP threshold of 200% poverty</v>
      </c>
      <c r="G67" s="128">
        <v>1.1153546989890131</v>
      </c>
      <c r="H67" s="129">
        <v>19.384864668429046</v>
      </c>
      <c r="I67" s="130">
        <v>185322000</v>
      </c>
      <c r="J67" s="129">
        <v>3.2791428150276984</v>
      </c>
      <c r="K67" s="131">
        <v>56515500</v>
      </c>
      <c r="L67" s="134">
        <v>2</v>
      </c>
      <c r="M67" s="6" t="s">
        <v>293</v>
      </c>
      <c r="N67" s="25">
        <v>2</v>
      </c>
      <c r="O67" s="3" t="s">
        <v>295</v>
      </c>
    </row>
    <row r="68" spans="1:15">
      <c r="A68" s="13">
        <v>65</v>
      </c>
      <c r="B68" s="13" t="s">
        <v>72</v>
      </c>
      <c r="C68" s="127" t="s">
        <v>196</v>
      </c>
      <c r="D68" s="3" t="str">
        <f t="shared" si="0"/>
        <v>% below SNAP threshold of 200% poverty</v>
      </c>
      <c r="E68" s="3" t="str">
        <f t="shared" si="1"/>
        <v>-</v>
      </c>
      <c r="F68" s="3" t="str">
        <f t="shared" si="2"/>
        <v>% above SNAP threshold of 200% poverty</v>
      </c>
      <c r="G68" s="128">
        <v>1.0429469938761478</v>
      </c>
      <c r="H68" s="129">
        <v>18.126418753567446</v>
      </c>
      <c r="I68" s="130">
        <v>347397000</v>
      </c>
      <c r="J68" s="129">
        <v>3.0662641619958744</v>
      </c>
      <c r="K68" s="131">
        <v>113296400</v>
      </c>
      <c r="L68" s="134">
        <v>2</v>
      </c>
      <c r="M68" s="6" t="s">
        <v>293</v>
      </c>
      <c r="N68" s="25">
        <v>2</v>
      </c>
      <c r="O68" s="3" t="s">
        <v>295</v>
      </c>
    </row>
    <row r="69" spans="1:15">
      <c r="A69" s="13">
        <v>66</v>
      </c>
      <c r="B69" s="13" t="s">
        <v>269</v>
      </c>
      <c r="C69" s="127" t="s">
        <v>191</v>
      </c>
      <c r="D69" s="3" t="str">
        <f t="shared" si="0"/>
        <v>% below SNAP threshold of 200% poverty</v>
      </c>
      <c r="E69" s="3" t="str">
        <f t="shared" si="1"/>
        <v>-</v>
      </c>
      <c r="F69" s="3" t="str">
        <f t="shared" si="2"/>
        <v>% above SNAP threshold of 200% poverty</v>
      </c>
      <c r="G69" s="128">
        <v>1.1385015203852558</v>
      </c>
      <c r="H69" s="129">
        <v>19.787156424295745</v>
      </c>
      <c r="I69" s="130">
        <v>41631000</v>
      </c>
      <c r="J69" s="129">
        <v>3.3471944699326519</v>
      </c>
      <c r="K69" s="131">
        <v>12437500</v>
      </c>
      <c r="L69" s="134">
        <v>2</v>
      </c>
      <c r="M69" s="6" t="s">
        <v>293</v>
      </c>
      <c r="N69" s="25">
        <v>2</v>
      </c>
      <c r="O69" s="3" t="s">
        <v>295</v>
      </c>
    </row>
    <row r="70" spans="1:15">
      <c r="A70" s="13">
        <v>68</v>
      </c>
      <c r="B70" s="13" t="s">
        <v>73</v>
      </c>
      <c r="C70" s="127" t="s">
        <v>224</v>
      </c>
      <c r="D70" s="3" t="str">
        <f t="shared" si="0"/>
        <v>% below SNAP threshold of 185% poverty</v>
      </c>
      <c r="E70" s="3" t="str">
        <f t="shared" si="1"/>
        <v>-</v>
      </c>
      <c r="F70" s="3" t="str">
        <f t="shared" si="2"/>
        <v>% above SNAP threshold of 185% poverty</v>
      </c>
      <c r="G70" s="128">
        <v>1.0125051081272578</v>
      </c>
      <c r="H70" s="129">
        <v>17.597338779251739</v>
      </c>
      <c r="I70" s="130">
        <v>326469000</v>
      </c>
      <c r="J70" s="129">
        <v>2.9767650178941381</v>
      </c>
      <c r="K70" s="131">
        <v>109672400</v>
      </c>
      <c r="L70" s="134">
        <v>1.85</v>
      </c>
      <c r="M70" s="6" t="s">
        <v>293</v>
      </c>
      <c r="N70" s="25">
        <v>1.85</v>
      </c>
      <c r="O70" s="3" t="s">
        <v>295</v>
      </c>
    </row>
    <row r="71" spans="1:15">
      <c r="A71" s="13">
        <v>70</v>
      </c>
      <c r="B71" s="13" t="s">
        <v>74</v>
      </c>
      <c r="C71" s="127" t="s">
        <v>214</v>
      </c>
      <c r="D71" s="3" t="str">
        <f t="shared" si="0"/>
        <v>% below SNAP threshold of 200% poverty</v>
      </c>
      <c r="E71" s="3" t="str">
        <f t="shared" si="1"/>
        <v>-</v>
      </c>
      <c r="F71" s="3" t="str">
        <f t="shared" si="2"/>
        <v>% above SNAP threshold of 200% poverty</v>
      </c>
      <c r="G71" s="128">
        <v>1.0150407483026493</v>
      </c>
      <c r="H71" s="129">
        <v>17.641408205500046</v>
      </c>
      <c r="I71" s="130">
        <v>336812000</v>
      </c>
      <c r="J71" s="129">
        <v>2.984219800009789</v>
      </c>
      <c r="K71" s="131">
        <v>112864200</v>
      </c>
      <c r="L71" s="134">
        <v>2</v>
      </c>
      <c r="M71" s="6" t="s">
        <v>293</v>
      </c>
      <c r="N71" s="25">
        <v>2</v>
      </c>
      <c r="O71" s="3" t="s">
        <v>295</v>
      </c>
    </row>
    <row r="72" spans="1:15">
      <c r="A72" s="13">
        <v>72</v>
      </c>
      <c r="B72" s="13" t="s">
        <v>242</v>
      </c>
      <c r="C72" s="127" t="s">
        <v>232</v>
      </c>
      <c r="D72" s="3" t="str">
        <f t="shared" si="0"/>
        <v>% below SNAP threshold of 130% poverty</v>
      </c>
      <c r="E72" s="3" t="str">
        <f t="shared" si="1"/>
        <v>% between 130% and 185% poverty</v>
      </c>
      <c r="F72" s="3" t="str">
        <f t="shared" si="2"/>
        <v>% above Nutrition Pgm threshold of 185% poverty</v>
      </c>
      <c r="G72" s="128">
        <v>1.0439040078155859</v>
      </c>
      <c r="H72" s="129">
        <v>18.143051655834881</v>
      </c>
      <c r="I72" s="130">
        <v>111856000</v>
      </c>
      <c r="J72" s="129">
        <v>3.0690777829778226</v>
      </c>
      <c r="K72" s="131">
        <v>36446300</v>
      </c>
      <c r="L72" s="134">
        <v>1.3</v>
      </c>
      <c r="M72" s="6" t="s">
        <v>292</v>
      </c>
      <c r="N72" s="25">
        <v>1.85</v>
      </c>
      <c r="O72" s="3" t="s">
        <v>294</v>
      </c>
    </row>
    <row r="73" spans="1:15">
      <c r="A73" s="13">
        <v>73</v>
      </c>
      <c r="B73" s="13" t="s">
        <v>283</v>
      </c>
      <c r="C73" s="127" t="s">
        <v>191</v>
      </c>
      <c r="D73" s="3" t="str">
        <f t="shared" si="0"/>
        <v>% below SNAP threshold of 200% poverty</v>
      </c>
      <c r="E73" s="3" t="str">
        <f t="shared" si="1"/>
        <v>-</v>
      </c>
      <c r="F73" s="3" t="str">
        <f t="shared" si="2"/>
        <v>% above SNAP threshold of 200% poverty</v>
      </c>
      <c r="G73" s="128">
        <v>1.0002184441059478</v>
      </c>
      <c r="H73" s="129">
        <v>17.383796558561372</v>
      </c>
      <c r="I73" s="130">
        <v>237558000</v>
      </c>
      <c r="J73" s="129">
        <v>2.9406422256714868</v>
      </c>
      <c r="K73" s="131">
        <v>80784300</v>
      </c>
      <c r="L73" s="134">
        <v>2</v>
      </c>
      <c r="M73" s="6" t="s">
        <v>293</v>
      </c>
      <c r="N73" s="25">
        <v>2</v>
      </c>
      <c r="O73" s="3" t="s">
        <v>295</v>
      </c>
    </row>
    <row r="74" spans="1:15">
      <c r="A74" s="13">
        <v>74</v>
      </c>
      <c r="B74" s="13" t="s">
        <v>246</v>
      </c>
      <c r="C74" s="127" t="s">
        <v>232</v>
      </c>
      <c r="D74" s="3" t="str">
        <f t="shared" ref="D74:D137" si="3">"% below SNAP threshold of " &amp; TEXT(L74, "#%") &amp; " poverty"</f>
        <v>% below SNAP threshold of 130% poverty</v>
      </c>
      <c r="E74" s="3" t="str">
        <f t="shared" ref="E74:E137" si="4">IF(L74 &lt; N74, "% between " &amp; TEXT(L74, "#%") &amp; " and " &amp; TEXT(N74, "#%") &amp; " poverty", "-")</f>
        <v>% between 130% and 185% poverty</v>
      </c>
      <c r="F74" s="3" t="str">
        <f t="shared" ref="F74:F137" si="5">"% above " &amp; IF(L74 &lt; N74, "Nutrition Pgm", "SNAP") &amp; " threshold of " &amp; TEXT(N74, "#%") &amp; " poverty"</f>
        <v>% above Nutrition Pgm threshold of 185% poverty</v>
      </c>
      <c r="G74" s="128">
        <v>0.97884415662780511</v>
      </c>
      <c r="H74" s="129">
        <v>17.012311442191251</v>
      </c>
      <c r="I74" s="130">
        <v>77499000</v>
      </c>
      <c r="J74" s="129">
        <v>2.8778018204857472</v>
      </c>
      <c r="K74" s="131">
        <v>26929900</v>
      </c>
      <c r="L74" s="134">
        <v>1.3</v>
      </c>
      <c r="M74" s="6" t="s">
        <v>292</v>
      </c>
      <c r="N74" s="25">
        <v>1.85</v>
      </c>
      <c r="O74" s="3" t="s">
        <v>294</v>
      </c>
    </row>
    <row r="75" spans="1:15">
      <c r="A75" s="13">
        <v>75</v>
      </c>
      <c r="B75" s="13" t="s">
        <v>75</v>
      </c>
      <c r="C75" s="127" t="s">
        <v>221</v>
      </c>
      <c r="D75" s="3" t="str">
        <f t="shared" si="3"/>
        <v>% below SNAP threshold of 200% poverty</v>
      </c>
      <c r="E75" s="3" t="str">
        <f t="shared" si="4"/>
        <v>-</v>
      </c>
      <c r="F75" s="3" t="str">
        <f t="shared" si="5"/>
        <v>% above SNAP threshold of 200% poverty</v>
      </c>
      <c r="G75" s="128">
        <v>0.97545370781980323</v>
      </c>
      <c r="H75" s="129">
        <v>16.953385441908178</v>
      </c>
      <c r="I75" s="130">
        <v>80496000</v>
      </c>
      <c r="J75" s="129">
        <v>2.8678339009902216</v>
      </c>
      <c r="K75" s="131">
        <v>28068600</v>
      </c>
      <c r="L75" s="134">
        <v>2</v>
      </c>
      <c r="M75" s="6" t="s">
        <v>293</v>
      </c>
      <c r="N75" s="25">
        <v>2</v>
      </c>
      <c r="O75" s="3" t="s">
        <v>295</v>
      </c>
    </row>
    <row r="76" spans="1:15">
      <c r="A76" s="13">
        <v>76</v>
      </c>
      <c r="B76" s="13" t="s">
        <v>76</v>
      </c>
      <c r="C76" s="127" t="s">
        <v>230</v>
      </c>
      <c r="D76" s="3" t="str">
        <f t="shared" si="3"/>
        <v>% below SNAP threshold of 165% poverty</v>
      </c>
      <c r="E76" s="3" t="str">
        <f t="shared" si="4"/>
        <v>% between 165% and 185% poverty</v>
      </c>
      <c r="F76" s="3" t="str">
        <f t="shared" si="5"/>
        <v>% above Nutrition Pgm threshold of 185% poverty</v>
      </c>
      <c r="G76" s="128">
        <v>0.88529851682853389</v>
      </c>
      <c r="H76" s="129">
        <v>15.386488222479919</v>
      </c>
      <c r="I76" s="130">
        <v>126104000</v>
      </c>
      <c r="J76" s="129">
        <v>2.6027776394758897</v>
      </c>
      <c r="K76" s="131">
        <v>48449800</v>
      </c>
      <c r="L76" s="134">
        <v>1.65</v>
      </c>
      <c r="M76" s="6" t="s">
        <v>292</v>
      </c>
      <c r="N76" s="25">
        <v>1.85</v>
      </c>
      <c r="O76" s="3" t="s">
        <v>294</v>
      </c>
    </row>
    <row r="77" spans="1:15">
      <c r="A77" s="13">
        <v>77</v>
      </c>
      <c r="B77" s="13" t="s">
        <v>312</v>
      </c>
      <c r="C77" s="127" t="s">
        <v>191</v>
      </c>
      <c r="D77" s="3" t="str">
        <f t="shared" si="3"/>
        <v>% below SNAP threshold of 200% poverty</v>
      </c>
      <c r="E77" s="3" t="str">
        <f t="shared" si="4"/>
        <v>-</v>
      </c>
      <c r="F77" s="3" t="str">
        <f t="shared" si="5"/>
        <v>% above SNAP threshold of 200% poverty</v>
      </c>
      <c r="G77" s="128">
        <v>1.0984218423151342</v>
      </c>
      <c r="H77" s="129">
        <v>19.090571619437032</v>
      </c>
      <c r="I77" s="130">
        <v>245119000</v>
      </c>
      <c r="J77" s="129">
        <v>3.2293602164064943</v>
      </c>
      <c r="K77" s="131">
        <v>75903300</v>
      </c>
      <c r="L77" s="134">
        <v>2</v>
      </c>
      <c r="M77" s="6" t="s">
        <v>293</v>
      </c>
      <c r="N77" s="25">
        <v>2</v>
      </c>
      <c r="O77" s="3" t="s">
        <v>295</v>
      </c>
    </row>
    <row r="78" spans="1:15">
      <c r="A78" s="13">
        <v>78</v>
      </c>
      <c r="B78" s="13" t="s">
        <v>284</v>
      </c>
      <c r="C78" s="127" t="s">
        <v>191</v>
      </c>
      <c r="D78" s="3" t="str">
        <f t="shared" si="3"/>
        <v>% below SNAP threshold of 200% poverty</v>
      </c>
      <c r="E78" s="3" t="str">
        <f t="shared" si="4"/>
        <v>-</v>
      </c>
      <c r="F78" s="3" t="str">
        <f t="shared" si="5"/>
        <v>% above SNAP threshold of 200% poverty</v>
      </c>
      <c r="G78" s="128">
        <v>1.3789611419149472</v>
      </c>
      <c r="H78" s="129">
        <v>23.966344646481783</v>
      </c>
      <c r="I78" s="130">
        <v>119370000</v>
      </c>
      <c r="J78" s="129">
        <v>4.0541457572299446</v>
      </c>
      <c r="K78" s="131">
        <v>29443900</v>
      </c>
      <c r="L78" s="134">
        <v>2</v>
      </c>
      <c r="M78" s="6" t="s">
        <v>293</v>
      </c>
      <c r="N78" s="25">
        <v>2</v>
      </c>
      <c r="O78" s="3" t="s">
        <v>295</v>
      </c>
    </row>
    <row r="79" spans="1:15">
      <c r="A79" s="13">
        <v>79</v>
      </c>
      <c r="B79" s="13" t="s">
        <v>77</v>
      </c>
      <c r="C79" s="127" t="s">
        <v>191</v>
      </c>
      <c r="D79" s="3" t="str">
        <f t="shared" si="3"/>
        <v>% below SNAP threshold of 200% poverty</v>
      </c>
      <c r="E79" s="3" t="str">
        <f t="shared" si="4"/>
        <v>-</v>
      </c>
      <c r="F79" s="3" t="str">
        <f t="shared" si="5"/>
        <v>% above SNAP threshold of 200% poverty</v>
      </c>
      <c r="G79" s="128">
        <v>1.194260253233185</v>
      </c>
      <c r="H79" s="129">
        <v>20.756243201192753</v>
      </c>
      <c r="I79" s="130">
        <v>169880000</v>
      </c>
      <c r="J79" s="129">
        <v>3.5111251445055638</v>
      </c>
      <c r="K79" s="131">
        <v>48383400</v>
      </c>
      <c r="L79" s="134">
        <v>2</v>
      </c>
      <c r="M79" s="6" t="s">
        <v>293</v>
      </c>
      <c r="N79" s="25">
        <v>2</v>
      </c>
      <c r="O79" s="3" t="s">
        <v>295</v>
      </c>
    </row>
    <row r="80" spans="1:15">
      <c r="A80" s="13">
        <v>80</v>
      </c>
      <c r="B80" s="13" t="s">
        <v>78</v>
      </c>
      <c r="C80" s="127" t="s">
        <v>197</v>
      </c>
      <c r="D80" s="3" t="str">
        <f t="shared" si="3"/>
        <v>% below SNAP threshold of 130% poverty</v>
      </c>
      <c r="E80" s="3" t="str">
        <f t="shared" si="4"/>
        <v>% between 130% and 185% poverty</v>
      </c>
      <c r="F80" s="3" t="str">
        <f t="shared" si="5"/>
        <v>% above Nutrition Pgm threshold of 185% poverty</v>
      </c>
      <c r="G80" s="128">
        <v>1.0211237382023752</v>
      </c>
      <c r="H80" s="129">
        <v>17.747130569957282</v>
      </c>
      <c r="I80" s="130">
        <v>79312000</v>
      </c>
      <c r="J80" s="129">
        <v>3.0021037903149832</v>
      </c>
      <c r="K80" s="131">
        <v>26418800</v>
      </c>
      <c r="L80" s="134">
        <v>1.3</v>
      </c>
      <c r="M80" s="6" t="s">
        <v>292</v>
      </c>
      <c r="N80" s="25">
        <v>1.85</v>
      </c>
      <c r="O80" s="3" t="s">
        <v>294</v>
      </c>
    </row>
    <row r="81" spans="1:15">
      <c r="A81" s="13">
        <v>81</v>
      </c>
      <c r="B81" s="13" t="s">
        <v>79</v>
      </c>
      <c r="C81" s="127" t="s">
        <v>234</v>
      </c>
      <c r="D81" s="3" t="str">
        <f t="shared" si="3"/>
        <v>% below SNAP threshold of 200% poverty</v>
      </c>
      <c r="E81" s="3" t="str">
        <f t="shared" si="4"/>
        <v>-</v>
      </c>
      <c r="F81" s="3" t="str">
        <f t="shared" si="5"/>
        <v>% above SNAP threshold of 200% poverty</v>
      </c>
      <c r="G81" s="128">
        <v>1.0761195723493782</v>
      </c>
      <c r="H81" s="129">
        <v>18.70295816743219</v>
      </c>
      <c r="I81" s="130">
        <v>373009000</v>
      </c>
      <c r="J81" s="129">
        <v>3.1637915427071719</v>
      </c>
      <c r="K81" s="131">
        <v>117899400</v>
      </c>
      <c r="L81" s="134">
        <v>2</v>
      </c>
      <c r="M81" s="6" t="s">
        <v>293</v>
      </c>
      <c r="N81" s="25">
        <v>2</v>
      </c>
      <c r="O81" s="3" t="s">
        <v>295</v>
      </c>
    </row>
    <row r="82" spans="1:15">
      <c r="A82" s="13">
        <v>82</v>
      </c>
      <c r="B82" s="13" t="s">
        <v>80</v>
      </c>
      <c r="C82" s="127" t="s">
        <v>220</v>
      </c>
      <c r="D82" s="3" t="str">
        <f t="shared" si="3"/>
        <v>% below SNAP threshold of 200% poverty</v>
      </c>
      <c r="E82" s="3" t="str">
        <f t="shared" si="4"/>
        <v>-</v>
      </c>
      <c r="F82" s="3" t="str">
        <f t="shared" si="5"/>
        <v>% above SNAP threshold of 200% poverty</v>
      </c>
      <c r="G82" s="128">
        <v>1.0483715554425299</v>
      </c>
      <c r="H82" s="129">
        <v>18.220697633591168</v>
      </c>
      <c r="I82" s="130">
        <v>51953000</v>
      </c>
      <c r="J82" s="129">
        <v>3.0822123730010378</v>
      </c>
      <c r="K82" s="131">
        <v>16855800</v>
      </c>
      <c r="L82" s="134">
        <v>2</v>
      </c>
      <c r="M82" s="6" t="s">
        <v>293</v>
      </c>
      <c r="N82" s="25">
        <v>2</v>
      </c>
      <c r="O82" s="3" t="s">
        <v>295</v>
      </c>
    </row>
    <row r="83" spans="1:15">
      <c r="A83" s="13">
        <v>83</v>
      </c>
      <c r="B83" s="13" t="s">
        <v>81</v>
      </c>
      <c r="C83" s="127" t="s">
        <v>234</v>
      </c>
      <c r="D83" s="3" t="str">
        <f t="shared" si="3"/>
        <v>% below SNAP threshold of 200% poverty</v>
      </c>
      <c r="E83" s="3" t="str">
        <f t="shared" si="4"/>
        <v>-</v>
      </c>
      <c r="F83" s="3" t="str">
        <f t="shared" si="5"/>
        <v>% above SNAP threshold of 200% poverty</v>
      </c>
      <c r="G83" s="128">
        <v>1.0146923078386818</v>
      </c>
      <c r="H83" s="129">
        <v>17.635352310236289</v>
      </c>
      <c r="I83" s="130">
        <v>120442000</v>
      </c>
      <c r="J83" s="129">
        <v>2.9831953850457245</v>
      </c>
      <c r="K83" s="131">
        <v>40373300</v>
      </c>
      <c r="L83" s="134">
        <v>2</v>
      </c>
      <c r="M83" s="6" t="s">
        <v>293</v>
      </c>
      <c r="N83" s="25">
        <v>2</v>
      </c>
      <c r="O83" s="3" t="s">
        <v>295</v>
      </c>
    </row>
    <row r="84" spans="1:15">
      <c r="A84" s="13">
        <v>84</v>
      </c>
      <c r="B84" s="13" t="s">
        <v>82</v>
      </c>
      <c r="C84" s="127" t="s">
        <v>201</v>
      </c>
      <c r="D84" s="3" t="str">
        <f t="shared" si="3"/>
        <v>% below SNAP threshold of 165% poverty</v>
      </c>
      <c r="E84" s="3" t="str">
        <f t="shared" si="4"/>
        <v>% between 165% and 185% poverty</v>
      </c>
      <c r="F84" s="3" t="str">
        <f t="shared" si="5"/>
        <v>% above Nutrition Pgm threshold of 185% poverty</v>
      </c>
      <c r="G84" s="128">
        <v>0.88906945919084268</v>
      </c>
      <c r="H84" s="129">
        <v>15.452027200736845</v>
      </c>
      <c r="I84" s="130">
        <v>49158000</v>
      </c>
      <c r="J84" s="129">
        <v>2.6138642100210774</v>
      </c>
      <c r="K84" s="131">
        <v>18806800</v>
      </c>
      <c r="L84" s="134">
        <v>1.65</v>
      </c>
      <c r="M84" s="6" t="s">
        <v>292</v>
      </c>
      <c r="N84" s="25">
        <v>1.85</v>
      </c>
      <c r="O84" s="3" t="s">
        <v>294</v>
      </c>
    </row>
    <row r="85" spans="1:15">
      <c r="A85" s="13">
        <v>85</v>
      </c>
      <c r="B85" s="13" t="s">
        <v>83</v>
      </c>
      <c r="C85" s="127" t="s">
        <v>211</v>
      </c>
      <c r="D85" s="3" t="str">
        <f t="shared" si="3"/>
        <v>% below SNAP threshold of 130% poverty</v>
      </c>
      <c r="E85" s="3" t="str">
        <f t="shared" si="4"/>
        <v>% between 130% and 185% poverty</v>
      </c>
      <c r="F85" s="3" t="str">
        <f t="shared" si="5"/>
        <v>% above Nutrition Pgm threshold of 185% poverty</v>
      </c>
      <c r="G85" s="128">
        <v>0.97287367274287695</v>
      </c>
      <c r="H85" s="129">
        <v>16.908544432271199</v>
      </c>
      <c r="I85" s="130">
        <v>244409000</v>
      </c>
      <c r="J85" s="129">
        <v>2.8602485978640582</v>
      </c>
      <c r="K85" s="131">
        <v>85450100</v>
      </c>
      <c r="L85" s="134">
        <v>1.3</v>
      </c>
      <c r="M85" s="6" t="s">
        <v>292</v>
      </c>
      <c r="N85" s="25">
        <v>1.85</v>
      </c>
      <c r="O85" s="3" t="s">
        <v>294</v>
      </c>
    </row>
    <row r="86" spans="1:15">
      <c r="A86" s="13">
        <v>86</v>
      </c>
      <c r="B86" s="13" t="s">
        <v>84</v>
      </c>
      <c r="C86" s="127" t="s">
        <v>210</v>
      </c>
      <c r="D86" s="3" t="str">
        <f t="shared" si="3"/>
        <v>% below SNAP threshold of 165% poverty</v>
      </c>
      <c r="E86" s="3" t="str">
        <f t="shared" si="4"/>
        <v>% between 165% and 185% poverty</v>
      </c>
      <c r="F86" s="3" t="str">
        <f t="shared" si="5"/>
        <v>% above Nutrition Pgm threshold of 185% poverty</v>
      </c>
      <c r="G86" s="128">
        <v>1.0213081436828804</v>
      </c>
      <c r="H86" s="129">
        <v>17.750335537208461</v>
      </c>
      <c r="I86" s="130">
        <v>247127000</v>
      </c>
      <c r="J86" s="129">
        <v>3.0026459424276681</v>
      </c>
      <c r="K86" s="131">
        <v>82303100</v>
      </c>
      <c r="L86" s="134">
        <v>1.65</v>
      </c>
      <c r="M86" s="6" t="s">
        <v>292</v>
      </c>
      <c r="N86" s="25">
        <v>1.85</v>
      </c>
      <c r="O86" s="3" t="s">
        <v>294</v>
      </c>
    </row>
    <row r="87" spans="1:15">
      <c r="A87" s="13">
        <v>87</v>
      </c>
      <c r="B87" s="13" t="s">
        <v>85</v>
      </c>
      <c r="C87" s="127" t="s">
        <v>225</v>
      </c>
      <c r="D87" s="3" t="str">
        <f t="shared" si="3"/>
        <v>% below SNAP threshold of 160% poverty</v>
      </c>
      <c r="E87" s="3" t="str">
        <f t="shared" si="4"/>
        <v>% between 160% and 185% poverty</v>
      </c>
      <c r="F87" s="3" t="str">
        <f t="shared" si="5"/>
        <v>% above Nutrition Pgm threshold of 185% poverty</v>
      </c>
      <c r="G87" s="128">
        <v>1.0088804000164335</v>
      </c>
      <c r="H87" s="129">
        <v>17.534341352285615</v>
      </c>
      <c r="I87" s="130">
        <v>183082000</v>
      </c>
      <c r="J87" s="129">
        <v>2.9661083760483145</v>
      </c>
      <c r="K87" s="131">
        <v>61724700</v>
      </c>
      <c r="L87" s="134">
        <v>1.6</v>
      </c>
      <c r="M87" s="6" t="s">
        <v>292</v>
      </c>
      <c r="N87" s="25">
        <v>1.85</v>
      </c>
      <c r="O87" s="3" t="s">
        <v>294</v>
      </c>
    </row>
    <row r="88" spans="1:15">
      <c r="A88" s="13">
        <v>89</v>
      </c>
      <c r="B88" s="13" t="s">
        <v>86</v>
      </c>
      <c r="C88" s="127" t="s">
        <v>221</v>
      </c>
      <c r="D88" s="3" t="str">
        <f t="shared" si="3"/>
        <v>% below SNAP threshold of 200% poverty</v>
      </c>
      <c r="E88" s="3" t="str">
        <f t="shared" si="4"/>
        <v>-</v>
      </c>
      <c r="F88" s="3" t="str">
        <f t="shared" si="5"/>
        <v>% above SNAP threshold of 200% poverty</v>
      </c>
      <c r="G88" s="128">
        <v>0.96110225872733357</v>
      </c>
      <c r="H88" s="129">
        <v>16.703957256681058</v>
      </c>
      <c r="I88" s="130">
        <v>91751000</v>
      </c>
      <c r="J88" s="129">
        <v>2.8256406406583605</v>
      </c>
      <c r="K88" s="131">
        <v>32470800</v>
      </c>
      <c r="L88" s="134">
        <v>2</v>
      </c>
      <c r="M88" s="6" t="s">
        <v>293</v>
      </c>
      <c r="N88" s="25">
        <v>2</v>
      </c>
      <c r="O88" s="3" t="s">
        <v>295</v>
      </c>
    </row>
    <row r="89" spans="1:15">
      <c r="A89" s="13">
        <v>90</v>
      </c>
      <c r="B89" s="13" t="s">
        <v>297</v>
      </c>
      <c r="C89" s="127" t="s">
        <v>196</v>
      </c>
      <c r="D89" s="3" t="str">
        <f t="shared" si="3"/>
        <v>% below SNAP threshold of 200% poverty</v>
      </c>
      <c r="E89" s="3" t="str">
        <f t="shared" si="4"/>
        <v>-</v>
      </c>
      <c r="F89" s="3" t="str">
        <f t="shared" si="5"/>
        <v>% above SNAP threshold of 200% poverty</v>
      </c>
      <c r="G89" s="128">
        <v>1.0618662087205255</v>
      </c>
      <c r="H89" s="129">
        <v>18.455234707562731</v>
      </c>
      <c r="I89" s="130">
        <v>355792000</v>
      </c>
      <c r="J89" s="129">
        <v>3.1218866536383447</v>
      </c>
      <c r="K89" s="131">
        <v>113967000</v>
      </c>
      <c r="L89" s="134">
        <v>2</v>
      </c>
      <c r="M89" s="6" t="s">
        <v>293</v>
      </c>
      <c r="N89" s="25">
        <v>2</v>
      </c>
      <c r="O89" s="3" t="s">
        <v>295</v>
      </c>
    </row>
    <row r="90" spans="1:15">
      <c r="A90" s="13">
        <v>91</v>
      </c>
      <c r="B90" s="13" t="s">
        <v>243</v>
      </c>
      <c r="C90" s="127" t="s">
        <v>190</v>
      </c>
      <c r="D90" s="3" t="str">
        <f t="shared" si="3"/>
        <v>% below SNAP threshold of 185% poverty</v>
      </c>
      <c r="E90" s="3" t="str">
        <f t="shared" si="4"/>
        <v>-</v>
      </c>
      <c r="F90" s="3" t="str">
        <f t="shared" si="5"/>
        <v>% above SNAP threshold of 185% poverty</v>
      </c>
      <c r="G90" s="128">
        <v>0.95239926598063651</v>
      </c>
      <c r="H90" s="129">
        <v>16.552699242743461</v>
      </c>
      <c r="I90" s="130">
        <v>88575000</v>
      </c>
      <c r="J90" s="129">
        <v>2.8000538419830714</v>
      </c>
      <c r="K90" s="131">
        <v>31633400</v>
      </c>
      <c r="L90" s="134">
        <v>1.85</v>
      </c>
      <c r="M90" s="6" t="s">
        <v>293</v>
      </c>
      <c r="N90" s="25">
        <v>1.85</v>
      </c>
      <c r="O90" s="3" t="s">
        <v>295</v>
      </c>
    </row>
    <row r="91" spans="1:15">
      <c r="A91" s="13">
        <v>92</v>
      </c>
      <c r="B91" s="13" t="s">
        <v>87</v>
      </c>
      <c r="C91" s="127" t="s">
        <v>223</v>
      </c>
      <c r="D91" s="3" t="str">
        <f t="shared" si="3"/>
        <v>% below SNAP threshold of 130% poverty</v>
      </c>
      <c r="E91" s="3" t="str">
        <f t="shared" si="4"/>
        <v>% between 130% and 185% poverty</v>
      </c>
      <c r="F91" s="3" t="str">
        <f t="shared" si="5"/>
        <v>% above Nutrition Pgm threshold of 185% poverty</v>
      </c>
      <c r="G91" s="128">
        <v>1.0075580843275596</v>
      </c>
      <c r="H91" s="129">
        <v>17.511359505612983</v>
      </c>
      <c r="I91" s="130">
        <v>131376000</v>
      </c>
      <c r="J91" s="129">
        <v>2.962220767923025</v>
      </c>
      <c r="K91" s="131">
        <v>44350600</v>
      </c>
      <c r="L91" s="134">
        <v>1.3</v>
      </c>
      <c r="M91" s="6" t="s">
        <v>292</v>
      </c>
      <c r="N91" s="25">
        <v>1.85</v>
      </c>
      <c r="O91" s="3" t="s">
        <v>294</v>
      </c>
    </row>
    <row r="92" spans="1:15">
      <c r="A92" s="13">
        <v>93</v>
      </c>
      <c r="B92" s="13" t="s">
        <v>88</v>
      </c>
      <c r="C92" s="127" t="s">
        <v>232</v>
      </c>
      <c r="D92" s="3" t="str">
        <f t="shared" si="3"/>
        <v>% below SNAP threshold of 130% poverty</v>
      </c>
      <c r="E92" s="3" t="str">
        <f t="shared" si="4"/>
        <v>% between 130% and 185% poverty</v>
      </c>
      <c r="F92" s="3" t="str">
        <f t="shared" si="5"/>
        <v>% above Nutrition Pgm threshold of 185% poverty</v>
      </c>
      <c r="G92" s="128">
        <v>1.0593827197101939</v>
      </c>
      <c r="H92" s="129">
        <v>18.412071668563168</v>
      </c>
      <c r="I92" s="130">
        <v>77710000</v>
      </c>
      <c r="J92" s="129">
        <v>3.1145851959479702</v>
      </c>
      <c r="K92" s="131">
        <v>24950200</v>
      </c>
      <c r="L92" s="134">
        <v>1.3</v>
      </c>
      <c r="M92" s="6" t="s">
        <v>292</v>
      </c>
      <c r="N92" s="25">
        <v>1.85</v>
      </c>
      <c r="O92" s="3" t="s">
        <v>294</v>
      </c>
    </row>
    <row r="93" spans="1:15">
      <c r="A93" s="13">
        <v>94</v>
      </c>
      <c r="B93" s="13" t="s">
        <v>89</v>
      </c>
      <c r="C93" s="127" t="s">
        <v>226</v>
      </c>
      <c r="D93" s="3" t="str">
        <f t="shared" si="3"/>
        <v>% below SNAP threshold of 185% poverty</v>
      </c>
      <c r="E93" s="3" t="str">
        <f t="shared" si="4"/>
        <v>-</v>
      </c>
      <c r="F93" s="3" t="str">
        <f t="shared" si="5"/>
        <v>% above SNAP threshold of 185% poverty</v>
      </c>
      <c r="G93" s="128">
        <v>1.0577406439688612</v>
      </c>
      <c r="H93" s="129">
        <v>18.383532392178807</v>
      </c>
      <c r="I93" s="130">
        <v>73847000</v>
      </c>
      <c r="J93" s="129">
        <v>3.109757493268452</v>
      </c>
      <c r="K93" s="131">
        <v>23747000</v>
      </c>
      <c r="L93" s="134">
        <v>1.85</v>
      </c>
      <c r="M93" s="6" t="s">
        <v>293</v>
      </c>
      <c r="N93" s="25">
        <v>1.85</v>
      </c>
      <c r="O93" s="3" t="s">
        <v>295</v>
      </c>
    </row>
    <row r="94" spans="1:15">
      <c r="A94" s="13">
        <v>95</v>
      </c>
      <c r="B94" s="13" t="s">
        <v>90</v>
      </c>
      <c r="C94" s="127" t="s">
        <v>194</v>
      </c>
      <c r="D94" s="3" t="str">
        <f t="shared" si="3"/>
        <v>% below SNAP threshold of 200% poverty</v>
      </c>
      <c r="E94" s="3" t="str">
        <f t="shared" si="4"/>
        <v>-</v>
      </c>
      <c r="F94" s="3" t="str">
        <f t="shared" si="5"/>
        <v>% above SNAP threshold of 200% poverty</v>
      </c>
      <c r="G94" s="128">
        <v>1.1326021586870201</v>
      </c>
      <c r="H94" s="129">
        <v>19.684625517980407</v>
      </c>
      <c r="I94" s="130">
        <v>237980000</v>
      </c>
      <c r="J94" s="129">
        <v>3.329850346539839</v>
      </c>
      <c r="K94" s="131">
        <v>71468800</v>
      </c>
      <c r="L94" s="134">
        <v>2</v>
      </c>
      <c r="M94" s="6" t="s">
        <v>293</v>
      </c>
      <c r="N94" s="25">
        <v>2</v>
      </c>
      <c r="O94" s="3" t="s">
        <v>295</v>
      </c>
    </row>
    <row r="95" spans="1:15">
      <c r="A95" s="13">
        <v>96</v>
      </c>
      <c r="B95" s="13" t="s">
        <v>91</v>
      </c>
      <c r="C95" s="127" t="s">
        <v>191</v>
      </c>
      <c r="D95" s="3" t="str">
        <f t="shared" si="3"/>
        <v>% below SNAP threshold of 200% poverty</v>
      </c>
      <c r="E95" s="3" t="str">
        <f t="shared" si="4"/>
        <v>-</v>
      </c>
      <c r="F95" s="3" t="str">
        <f t="shared" si="5"/>
        <v>% above SNAP threshold of 200% poverty</v>
      </c>
      <c r="G95" s="128">
        <v>1.2428994786291203</v>
      </c>
      <c r="H95" s="129">
        <v>21.601592938574111</v>
      </c>
      <c r="I95" s="130">
        <v>24474000</v>
      </c>
      <c r="J95" s="129">
        <v>3.6541244671696136</v>
      </c>
      <c r="K95" s="131">
        <v>6697500</v>
      </c>
      <c r="L95" s="134">
        <v>2</v>
      </c>
      <c r="M95" s="6" t="s">
        <v>293</v>
      </c>
      <c r="N95" s="25">
        <v>2</v>
      </c>
      <c r="O95" s="3" t="s">
        <v>295</v>
      </c>
    </row>
    <row r="96" spans="1:15">
      <c r="A96" s="13">
        <v>97</v>
      </c>
      <c r="B96" s="13" t="s">
        <v>92</v>
      </c>
      <c r="C96" s="127" t="s">
        <v>214</v>
      </c>
      <c r="D96" s="3" t="str">
        <f t="shared" si="3"/>
        <v>% below SNAP threshold of 200% poverty</v>
      </c>
      <c r="E96" s="3" t="str">
        <f t="shared" si="4"/>
        <v>-</v>
      </c>
      <c r="F96" s="3" t="str">
        <f t="shared" si="5"/>
        <v>% above SNAP threshold of 200% poverty</v>
      </c>
      <c r="G96" s="128">
        <v>0.96544468990832311</v>
      </c>
      <c r="H96" s="129">
        <v>16.779428710606656</v>
      </c>
      <c r="I96" s="130">
        <v>167779000</v>
      </c>
      <c r="J96" s="129">
        <v>2.8384073883304697</v>
      </c>
      <c r="K96" s="131">
        <v>59110200</v>
      </c>
      <c r="L96" s="134">
        <v>2</v>
      </c>
      <c r="M96" s="6" t="s">
        <v>293</v>
      </c>
      <c r="N96" s="25">
        <v>2</v>
      </c>
      <c r="O96" s="3" t="s">
        <v>295</v>
      </c>
    </row>
    <row r="97" spans="1:15">
      <c r="A97" s="13">
        <v>98</v>
      </c>
      <c r="B97" s="13" t="s">
        <v>93</v>
      </c>
      <c r="C97" s="127" t="s">
        <v>230</v>
      </c>
      <c r="D97" s="3" t="str">
        <f t="shared" si="3"/>
        <v>% below SNAP threshold of 165% poverty</v>
      </c>
      <c r="E97" s="3" t="str">
        <f t="shared" si="4"/>
        <v>% between 165% and 185% poverty</v>
      </c>
      <c r="F97" s="3" t="str">
        <f t="shared" si="5"/>
        <v>% above Nutrition Pgm threshold of 185% poverty</v>
      </c>
      <c r="G97" s="128">
        <v>0.91525848923119024</v>
      </c>
      <c r="H97" s="129">
        <v>15.907192542838086</v>
      </c>
      <c r="I97" s="130">
        <v>25158000</v>
      </c>
      <c r="J97" s="129">
        <v>2.6908599583396993</v>
      </c>
      <c r="K97" s="131">
        <v>9349600</v>
      </c>
      <c r="L97" s="134">
        <v>1.65</v>
      </c>
      <c r="M97" s="6" t="s">
        <v>292</v>
      </c>
      <c r="N97" s="25">
        <v>1.85</v>
      </c>
      <c r="O97" s="3" t="s">
        <v>294</v>
      </c>
    </row>
    <row r="98" spans="1:15">
      <c r="A98" s="13">
        <v>100</v>
      </c>
      <c r="B98" s="13" t="s">
        <v>94</v>
      </c>
      <c r="C98" s="127" t="s">
        <v>222</v>
      </c>
      <c r="D98" s="3" t="str">
        <f t="shared" si="3"/>
        <v>% below SNAP threshold of 130% poverty</v>
      </c>
      <c r="E98" s="3" t="str">
        <f t="shared" si="4"/>
        <v>% between 130% and 185% poverty</v>
      </c>
      <c r="F98" s="3" t="str">
        <f t="shared" si="5"/>
        <v>% above Nutrition Pgm threshold of 185% poverty</v>
      </c>
      <c r="G98" s="128">
        <v>0.98275687545658874</v>
      </c>
      <c r="H98" s="129">
        <v>17.080314495435513</v>
      </c>
      <c r="I98" s="130">
        <v>113086000</v>
      </c>
      <c r="J98" s="129">
        <v>2.8893052138423707</v>
      </c>
      <c r="K98" s="131">
        <v>39139600</v>
      </c>
      <c r="L98" s="134">
        <v>1.3</v>
      </c>
      <c r="M98" s="6" t="s">
        <v>292</v>
      </c>
      <c r="N98" s="25">
        <v>1.85</v>
      </c>
      <c r="O98" s="3" t="s">
        <v>294</v>
      </c>
    </row>
    <row r="99" spans="1:15">
      <c r="A99" s="13">
        <v>102</v>
      </c>
      <c r="B99" s="13" t="s">
        <v>255</v>
      </c>
      <c r="C99" s="127" t="s">
        <v>202</v>
      </c>
      <c r="D99" s="3" t="str">
        <f t="shared" si="3"/>
        <v>% below SNAP threshold of 130% poverty</v>
      </c>
      <c r="E99" s="3" t="str">
        <f t="shared" si="4"/>
        <v>% between 130% and 185% poverty</v>
      </c>
      <c r="F99" s="3" t="str">
        <f t="shared" si="5"/>
        <v>% above Nutrition Pgm threshold of 185% poverty</v>
      </c>
      <c r="G99" s="128">
        <v>0.86663403276171724</v>
      </c>
      <c r="H99" s="129">
        <v>15.062099489398644</v>
      </c>
      <c r="I99" s="130">
        <v>32050000</v>
      </c>
      <c r="J99" s="129">
        <v>2.5479040563194486</v>
      </c>
      <c r="K99" s="131">
        <v>12579100</v>
      </c>
      <c r="L99" s="134">
        <v>1.3</v>
      </c>
      <c r="M99" s="6" t="s">
        <v>292</v>
      </c>
      <c r="N99" s="25">
        <v>1.85</v>
      </c>
      <c r="O99" s="3" t="s">
        <v>294</v>
      </c>
    </row>
    <row r="100" spans="1:15">
      <c r="A100" s="13">
        <v>103</v>
      </c>
      <c r="B100" s="13" t="s">
        <v>95</v>
      </c>
      <c r="C100" s="127" t="s">
        <v>214</v>
      </c>
      <c r="D100" s="3" t="str">
        <f t="shared" si="3"/>
        <v>% below SNAP threshold of 200% poverty</v>
      </c>
      <c r="E100" s="3" t="str">
        <f t="shared" si="4"/>
        <v>-</v>
      </c>
      <c r="F100" s="3" t="str">
        <f t="shared" si="5"/>
        <v>% above SNAP threshold of 200% poverty</v>
      </c>
      <c r="G100" s="128">
        <v>0.96949297237502607</v>
      </c>
      <c r="H100" s="129">
        <v>16.849787859877953</v>
      </c>
      <c r="I100" s="130">
        <v>50610000</v>
      </c>
      <c r="J100" s="129">
        <v>2.8503093387825764</v>
      </c>
      <c r="K100" s="131">
        <v>17756000</v>
      </c>
      <c r="L100" s="134">
        <v>2</v>
      </c>
      <c r="M100" s="6" t="s">
        <v>293</v>
      </c>
      <c r="N100" s="25">
        <v>2</v>
      </c>
      <c r="O100" s="3" t="s">
        <v>295</v>
      </c>
    </row>
    <row r="101" spans="1:15">
      <c r="A101" s="13">
        <v>105</v>
      </c>
      <c r="B101" s="13" t="s">
        <v>96</v>
      </c>
      <c r="C101" s="127" t="s">
        <v>209</v>
      </c>
      <c r="D101" s="3" t="str">
        <f t="shared" si="3"/>
        <v>% below SNAP threshold of 200% poverty</v>
      </c>
      <c r="E101" s="3" t="str">
        <f t="shared" si="4"/>
        <v>-</v>
      </c>
      <c r="F101" s="3" t="str">
        <f t="shared" si="5"/>
        <v>% above SNAP threshold of 200% poverty</v>
      </c>
      <c r="G101" s="128">
        <v>0.90884847318687045</v>
      </c>
      <c r="H101" s="129">
        <v>15.795786463987808</v>
      </c>
      <c r="I101" s="130">
        <v>54655000</v>
      </c>
      <c r="J101" s="129">
        <v>2.6720145111693991</v>
      </c>
      <c r="K101" s="131">
        <v>20454700</v>
      </c>
      <c r="L101" s="134">
        <v>2</v>
      </c>
      <c r="M101" s="6" t="s">
        <v>293</v>
      </c>
      <c r="N101" s="25">
        <v>2</v>
      </c>
      <c r="O101" s="3" t="s">
        <v>295</v>
      </c>
    </row>
    <row r="102" spans="1:15">
      <c r="A102" s="13">
        <v>106</v>
      </c>
      <c r="B102" s="13" t="s">
        <v>270</v>
      </c>
      <c r="C102" s="127" t="s">
        <v>225</v>
      </c>
      <c r="D102" s="3" t="str">
        <f t="shared" si="3"/>
        <v>% below SNAP threshold of 160% poverty</v>
      </c>
      <c r="E102" s="3" t="str">
        <f t="shared" si="4"/>
        <v>% between 160% and 185% poverty</v>
      </c>
      <c r="F102" s="3" t="str">
        <f t="shared" si="5"/>
        <v>% above Nutrition Pgm threshold of 185% poverty</v>
      </c>
      <c r="G102" s="128">
        <v>1.0351685939727902</v>
      </c>
      <c r="H102" s="129">
        <v>17.991230163247092</v>
      </c>
      <c r="I102" s="130">
        <v>53957000</v>
      </c>
      <c r="J102" s="129">
        <v>3.043395666280003</v>
      </c>
      <c r="K102" s="131">
        <v>17729100</v>
      </c>
      <c r="L102" s="134">
        <v>1.6</v>
      </c>
      <c r="M102" s="6" t="s">
        <v>292</v>
      </c>
      <c r="N102" s="25">
        <v>1.85</v>
      </c>
      <c r="O102" s="3" t="s">
        <v>294</v>
      </c>
    </row>
    <row r="103" spans="1:15">
      <c r="A103" s="13">
        <v>109</v>
      </c>
      <c r="B103" s="13" t="s">
        <v>97</v>
      </c>
      <c r="C103" s="127" t="s">
        <v>200</v>
      </c>
      <c r="D103" s="3" t="str">
        <f t="shared" si="3"/>
        <v>% below SNAP threshold of 130% poverty</v>
      </c>
      <c r="E103" s="3" t="str">
        <f t="shared" si="4"/>
        <v>% between 130% and 185% poverty</v>
      </c>
      <c r="F103" s="3" t="str">
        <f t="shared" si="5"/>
        <v>% above Nutrition Pgm threshold of 185% poverty</v>
      </c>
      <c r="G103" s="128">
        <v>1.0177854712358014</v>
      </c>
      <c r="H103" s="129">
        <v>17.689111490078229</v>
      </c>
      <c r="I103" s="130">
        <v>99899000</v>
      </c>
      <c r="J103" s="129">
        <v>2.9922892854332561</v>
      </c>
      <c r="K103" s="131">
        <v>33385300</v>
      </c>
      <c r="L103" s="134">
        <v>1.3</v>
      </c>
      <c r="M103" s="6" t="s">
        <v>292</v>
      </c>
      <c r="N103" s="25">
        <v>1.85</v>
      </c>
      <c r="O103" s="3" t="s">
        <v>294</v>
      </c>
    </row>
    <row r="104" spans="1:15">
      <c r="A104" s="13">
        <v>110</v>
      </c>
      <c r="B104" s="13" t="s">
        <v>98</v>
      </c>
      <c r="C104" s="127" t="s">
        <v>192</v>
      </c>
      <c r="D104" s="3" t="str">
        <f t="shared" si="3"/>
        <v>% below SNAP threshold of 130% poverty</v>
      </c>
      <c r="E104" s="3" t="str">
        <f t="shared" si="4"/>
        <v>% between 130% and 185% poverty</v>
      </c>
      <c r="F104" s="3" t="str">
        <f t="shared" si="5"/>
        <v>% above Nutrition Pgm threshold of 185% poverty</v>
      </c>
      <c r="G104" s="128">
        <v>1.2029820105761084</v>
      </c>
      <c r="H104" s="129">
        <v>20.907827343812762</v>
      </c>
      <c r="I104" s="130">
        <v>29357000</v>
      </c>
      <c r="J104" s="129">
        <v>3.5367671110937589</v>
      </c>
      <c r="K104" s="131">
        <v>8300600</v>
      </c>
      <c r="L104" s="134">
        <v>1.3</v>
      </c>
      <c r="M104" s="6" t="s">
        <v>292</v>
      </c>
      <c r="N104" s="25">
        <v>1.85</v>
      </c>
      <c r="O104" s="3" t="s">
        <v>294</v>
      </c>
    </row>
    <row r="105" spans="1:15">
      <c r="A105" s="13">
        <v>112</v>
      </c>
      <c r="B105" s="13" t="s">
        <v>99</v>
      </c>
      <c r="C105" s="127" t="s">
        <v>201</v>
      </c>
      <c r="D105" s="3" t="str">
        <f t="shared" si="3"/>
        <v>% below SNAP threshold of 165% poverty</v>
      </c>
      <c r="E105" s="3" t="str">
        <f t="shared" si="4"/>
        <v>% between 165% and 185% poverty</v>
      </c>
      <c r="F105" s="3" t="str">
        <f t="shared" si="5"/>
        <v>% above Nutrition Pgm threshold of 185% poverty</v>
      </c>
      <c r="G105" s="128">
        <v>0.973026045450611</v>
      </c>
      <c r="H105" s="129">
        <v>16.911192669931619</v>
      </c>
      <c r="I105" s="130">
        <v>163146000</v>
      </c>
      <c r="J105" s="129">
        <v>2.8606965736247965</v>
      </c>
      <c r="K105" s="131">
        <v>57030100</v>
      </c>
      <c r="L105" s="134">
        <v>1.65</v>
      </c>
      <c r="M105" s="6" t="s">
        <v>292</v>
      </c>
      <c r="N105" s="25">
        <v>1.85</v>
      </c>
      <c r="O105" s="3" t="s">
        <v>294</v>
      </c>
    </row>
    <row r="106" spans="1:15">
      <c r="A106" s="13">
        <v>113</v>
      </c>
      <c r="B106" s="13" t="s">
        <v>244</v>
      </c>
      <c r="C106" s="127" t="s">
        <v>191</v>
      </c>
      <c r="D106" s="3" t="str">
        <f t="shared" si="3"/>
        <v>% below SNAP threshold of 200% poverty</v>
      </c>
      <c r="E106" s="3" t="str">
        <f t="shared" si="4"/>
        <v>-</v>
      </c>
      <c r="F106" s="3" t="str">
        <f t="shared" si="5"/>
        <v>% above SNAP threshold of 200% poverty</v>
      </c>
      <c r="G106" s="128">
        <v>1.0136284605681272</v>
      </c>
      <c r="H106" s="129">
        <v>17.61686264467405</v>
      </c>
      <c r="I106" s="130">
        <v>122453000</v>
      </c>
      <c r="J106" s="129">
        <v>2.9800676740702938</v>
      </c>
      <c r="K106" s="131">
        <v>41090600</v>
      </c>
      <c r="L106" s="134">
        <v>2</v>
      </c>
      <c r="M106" s="6" t="s">
        <v>293</v>
      </c>
      <c r="N106" s="25">
        <v>2</v>
      </c>
      <c r="O106" s="3" t="s">
        <v>295</v>
      </c>
    </row>
    <row r="107" spans="1:15">
      <c r="A107" s="13">
        <v>114</v>
      </c>
      <c r="B107" s="13" t="s">
        <v>100</v>
      </c>
      <c r="C107" s="127" t="s">
        <v>199</v>
      </c>
      <c r="D107" s="3" t="str">
        <f t="shared" si="3"/>
        <v>% below SNAP threshold of 160% poverty</v>
      </c>
      <c r="E107" s="3" t="str">
        <f t="shared" si="4"/>
        <v>% between 160% and 185% poverty</v>
      </c>
      <c r="F107" s="3" t="str">
        <f t="shared" si="5"/>
        <v>% above Nutrition Pgm threshold of 185% poverty</v>
      </c>
      <c r="G107" s="128">
        <v>0.95769238048229133</v>
      </c>
      <c r="H107" s="129">
        <v>16.644693572782224</v>
      </c>
      <c r="I107" s="130">
        <v>27961000</v>
      </c>
      <c r="J107" s="129">
        <v>2.8156155986179363</v>
      </c>
      <c r="K107" s="131">
        <v>9930600</v>
      </c>
      <c r="L107" s="134">
        <v>1.6</v>
      </c>
      <c r="M107" s="6" t="s">
        <v>292</v>
      </c>
      <c r="N107" s="25">
        <v>1.85</v>
      </c>
      <c r="O107" s="3" t="s">
        <v>294</v>
      </c>
    </row>
    <row r="108" spans="1:15">
      <c r="A108" s="13">
        <v>116</v>
      </c>
      <c r="B108" s="13" t="s">
        <v>101</v>
      </c>
      <c r="C108" s="127" t="s">
        <v>211</v>
      </c>
      <c r="D108" s="3" t="str">
        <f t="shared" si="3"/>
        <v>% below SNAP threshold of 130% poverty</v>
      </c>
      <c r="E108" s="3" t="str">
        <f t="shared" si="4"/>
        <v>% between 130% and 185% poverty</v>
      </c>
      <c r="F108" s="3" t="str">
        <f t="shared" si="5"/>
        <v>% above Nutrition Pgm threshold of 185% poverty</v>
      </c>
      <c r="G108" s="128">
        <v>0.91322126053571673</v>
      </c>
      <c r="H108" s="129">
        <v>15.871785508110756</v>
      </c>
      <c r="I108" s="130">
        <v>57966000</v>
      </c>
      <c r="J108" s="129">
        <v>2.6848705059750073</v>
      </c>
      <c r="K108" s="131">
        <v>21589800</v>
      </c>
      <c r="L108" s="134">
        <v>1.3</v>
      </c>
      <c r="M108" s="6" t="s">
        <v>292</v>
      </c>
      <c r="N108" s="25">
        <v>1.85</v>
      </c>
      <c r="O108" s="3" t="s">
        <v>294</v>
      </c>
    </row>
    <row r="109" spans="1:15">
      <c r="A109" s="13">
        <v>117</v>
      </c>
      <c r="B109" s="13" t="s">
        <v>102</v>
      </c>
      <c r="C109" s="127" t="s">
        <v>197</v>
      </c>
      <c r="D109" s="3" t="str">
        <f t="shared" si="3"/>
        <v>% below SNAP threshold of 130% poverty</v>
      </c>
      <c r="E109" s="3" t="str">
        <f t="shared" si="4"/>
        <v>% between 130% and 185% poverty</v>
      </c>
      <c r="F109" s="3" t="str">
        <f t="shared" si="5"/>
        <v>% above Nutrition Pgm threshold of 185% poverty</v>
      </c>
      <c r="G109" s="128">
        <v>1.0174725060018164</v>
      </c>
      <c r="H109" s="129">
        <v>17.683672154311569</v>
      </c>
      <c r="I109" s="130">
        <v>45562000</v>
      </c>
      <c r="J109" s="129">
        <v>2.99136916764534</v>
      </c>
      <c r="K109" s="131">
        <v>15231200</v>
      </c>
      <c r="L109" s="134">
        <v>1.3</v>
      </c>
      <c r="M109" s="6" t="s">
        <v>292</v>
      </c>
      <c r="N109" s="25">
        <v>1.85</v>
      </c>
      <c r="O109" s="3" t="s">
        <v>294</v>
      </c>
    </row>
    <row r="110" spans="1:15">
      <c r="A110" s="13">
        <v>119</v>
      </c>
      <c r="B110" s="13" t="s">
        <v>103</v>
      </c>
      <c r="C110" s="127" t="s">
        <v>210</v>
      </c>
      <c r="D110" s="3" t="str">
        <f t="shared" si="3"/>
        <v>% below SNAP threshold of 165% poverty</v>
      </c>
      <c r="E110" s="3" t="str">
        <f t="shared" si="4"/>
        <v>% between 165% and 185% poverty</v>
      </c>
      <c r="F110" s="3" t="str">
        <f t="shared" si="5"/>
        <v>% above Nutrition Pgm threshold of 185% poverty</v>
      </c>
      <c r="G110" s="128">
        <v>0.97450232772680878</v>
      </c>
      <c r="H110" s="129">
        <v>16.936850455891935</v>
      </c>
      <c r="I110" s="130">
        <v>18259000</v>
      </c>
      <c r="J110" s="129">
        <v>2.8650368435168176</v>
      </c>
      <c r="K110" s="131">
        <v>6372900</v>
      </c>
      <c r="L110" s="134">
        <v>1.65</v>
      </c>
      <c r="M110" s="6" t="s">
        <v>292</v>
      </c>
      <c r="N110" s="25">
        <v>1.85</v>
      </c>
      <c r="O110" s="3" t="s">
        <v>294</v>
      </c>
    </row>
    <row r="111" spans="1:15">
      <c r="A111" s="13">
        <v>121</v>
      </c>
      <c r="B111" s="13" t="s">
        <v>104</v>
      </c>
      <c r="C111" s="127" t="s">
        <v>222</v>
      </c>
      <c r="D111" s="3" t="str">
        <f t="shared" si="3"/>
        <v>% below SNAP threshold of 130% poverty</v>
      </c>
      <c r="E111" s="3" t="str">
        <f t="shared" si="4"/>
        <v>% between 130% and 185% poverty</v>
      </c>
      <c r="F111" s="3" t="str">
        <f t="shared" si="5"/>
        <v>% above Nutrition Pgm threshold of 185% poverty</v>
      </c>
      <c r="G111" s="128">
        <v>0.92033734030675474</v>
      </c>
      <c r="H111" s="129">
        <v>15.995462974531396</v>
      </c>
      <c r="I111" s="130">
        <v>60121000</v>
      </c>
      <c r="J111" s="129">
        <v>2.7057917805018588</v>
      </c>
      <c r="K111" s="131">
        <v>22219200</v>
      </c>
      <c r="L111" s="134">
        <v>1.3</v>
      </c>
      <c r="M111" s="6" t="s">
        <v>292</v>
      </c>
      <c r="N111" s="25">
        <v>1.85</v>
      </c>
      <c r="O111" s="3" t="s">
        <v>294</v>
      </c>
    </row>
    <row r="112" spans="1:15">
      <c r="A112" s="13">
        <v>123</v>
      </c>
      <c r="B112" s="13" t="s">
        <v>105</v>
      </c>
      <c r="C112" s="127" t="s">
        <v>214</v>
      </c>
      <c r="D112" s="3" t="str">
        <f t="shared" si="3"/>
        <v>% below SNAP threshold of 200% poverty</v>
      </c>
      <c r="E112" s="3" t="str">
        <f t="shared" si="4"/>
        <v>-</v>
      </c>
      <c r="F112" s="3" t="str">
        <f t="shared" si="5"/>
        <v>% above SNAP threshold of 200% poverty</v>
      </c>
      <c r="G112" s="128">
        <v>1.0301520021059458</v>
      </c>
      <c r="H112" s="129">
        <v>17.904041796601337</v>
      </c>
      <c r="I112" s="130">
        <v>31521000</v>
      </c>
      <c r="J112" s="129">
        <v>3.0286468861914808</v>
      </c>
      <c r="K112" s="131">
        <v>10407600</v>
      </c>
      <c r="L112" s="134">
        <v>2</v>
      </c>
      <c r="M112" s="6" t="s">
        <v>293</v>
      </c>
      <c r="N112" s="25">
        <v>2</v>
      </c>
      <c r="O112" s="3" t="s">
        <v>295</v>
      </c>
    </row>
    <row r="113" spans="1:15">
      <c r="A113" s="13">
        <v>124</v>
      </c>
      <c r="B113" s="13" t="s">
        <v>106</v>
      </c>
      <c r="C113" s="127" t="s">
        <v>204</v>
      </c>
      <c r="D113" s="3" t="str">
        <f t="shared" si="3"/>
        <v>% below SNAP threshold of 130% poverty</v>
      </c>
      <c r="E113" s="3" t="str">
        <f t="shared" si="4"/>
        <v>% between 130% and 185% poverty</v>
      </c>
      <c r="F113" s="3" t="str">
        <f t="shared" si="5"/>
        <v>% above Nutrition Pgm threshold of 185% poverty</v>
      </c>
      <c r="G113" s="128">
        <v>0.88661401174844801</v>
      </c>
      <c r="H113" s="129">
        <v>15.409351524188025</v>
      </c>
      <c r="I113" s="130">
        <v>76596000</v>
      </c>
      <c r="J113" s="129">
        <v>2.606645194540437</v>
      </c>
      <c r="K113" s="131">
        <v>29384800</v>
      </c>
      <c r="L113" s="134">
        <v>1.3</v>
      </c>
      <c r="M113" s="6" t="s">
        <v>292</v>
      </c>
      <c r="N113" s="25">
        <v>1.85</v>
      </c>
      <c r="O113" s="3" t="s">
        <v>294</v>
      </c>
    </row>
    <row r="114" spans="1:15">
      <c r="A114" s="13">
        <v>126</v>
      </c>
      <c r="B114" s="13" t="s">
        <v>285</v>
      </c>
      <c r="C114" s="127" t="s">
        <v>202</v>
      </c>
      <c r="D114" s="3" t="str">
        <f t="shared" si="3"/>
        <v>% below SNAP threshold of 130% poverty</v>
      </c>
      <c r="E114" s="3" t="str">
        <f t="shared" si="4"/>
        <v>% between 130% and 185% poverty</v>
      </c>
      <c r="F114" s="3" t="str">
        <f t="shared" si="5"/>
        <v>% above Nutrition Pgm threshold of 185% poverty</v>
      </c>
      <c r="G114" s="128">
        <v>0.90231034337736971</v>
      </c>
      <c r="H114" s="129">
        <v>15.682153767898685</v>
      </c>
      <c r="I114" s="130">
        <v>55937000</v>
      </c>
      <c r="J114" s="129">
        <v>2.652792409529467</v>
      </c>
      <c r="K114" s="131">
        <v>21085900</v>
      </c>
      <c r="L114" s="134">
        <v>1.3</v>
      </c>
      <c r="M114" s="6" t="s">
        <v>292</v>
      </c>
      <c r="N114" s="25">
        <v>1.85</v>
      </c>
      <c r="O114" s="3" t="s">
        <v>294</v>
      </c>
    </row>
    <row r="115" spans="1:15">
      <c r="A115" s="13">
        <v>129</v>
      </c>
      <c r="B115" s="13" t="s">
        <v>107</v>
      </c>
      <c r="C115" s="127" t="s">
        <v>222</v>
      </c>
      <c r="D115" s="3" t="str">
        <f t="shared" si="3"/>
        <v>% below SNAP threshold of 130% poverty</v>
      </c>
      <c r="E115" s="3" t="str">
        <f t="shared" si="4"/>
        <v>% between 130% and 185% poverty</v>
      </c>
      <c r="F115" s="3" t="str">
        <f t="shared" si="5"/>
        <v>% above Nutrition Pgm threshold of 185% poverty</v>
      </c>
      <c r="G115" s="128">
        <v>0.95376387347911495</v>
      </c>
      <c r="H115" s="129">
        <v>16.576416121067016</v>
      </c>
      <c r="I115" s="130">
        <v>49472000</v>
      </c>
      <c r="J115" s="129">
        <v>2.804065788028598</v>
      </c>
      <c r="K115" s="131">
        <v>17643000</v>
      </c>
      <c r="L115" s="134">
        <v>1.3</v>
      </c>
      <c r="M115" s="6" t="s">
        <v>292</v>
      </c>
      <c r="N115" s="25">
        <v>1.85</v>
      </c>
      <c r="O115" s="3" t="s">
        <v>294</v>
      </c>
    </row>
    <row r="116" spans="1:15">
      <c r="A116" s="13">
        <v>133</v>
      </c>
      <c r="B116" s="13" t="s">
        <v>108</v>
      </c>
      <c r="C116" s="127" t="s">
        <v>225</v>
      </c>
      <c r="D116" s="3" t="str">
        <f t="shared" si="3"/>
        <v>% below SNAP threshold of 160% poverty</v>
      </c>
      <c r="E116" s="3" t="str">
        <f t="shared" si="4"/>
        <v>% between 160% and 185% poverty</v>
      </c>
      <c r="F116" s="3" t="str">
        <f t="shared" si="5"/>
        <v>% above Nutrition Pgm threshold of 185% poverty</v>
      </c>
      <c r="G116" s="128">
        <v>0.88472613957911672</v>
      </c>
      <c r="H116" s="129">
        <v>15.376540305885047</v>
      </c>
      <c r="I116" s="130">
        <v>6884000</v>
      </c>
      <c r="J116" s="129">
        <v>2.6010948503626032</v>
      </c>
      <c r="K116" s="131">
        <v>2646700</v>
      </c>
      <c r="L116" s="134">
        <v>1.6</v>
      </c>
      <c r="M116" s="6" t="s">
        <v>292</v>
      </c>
      <c r="N116" s="25">
        <v>1.85</v>
      </c>
      <c r="O116" s="3" t="s">
        <v>294</v>
      </c>
    </row>
    <row r="117" spans="1:15">
      <c r="A117" s="13">
        <v>134</v>
      </c>
      <c r="B117" s="13" t="s">
        <v>109</v>
      </c>
      <c r="C117" s="127" t="s">
        <v>214</v>
      </c>
      <c r="D117" s="3" t="str">
        <f t="shared" si="3"/>
        <v>% below SNAP threshold of 200% poverty</v>
      </c>
      <c r="E117" s="3" t="str">
        <f t="shared" si="4"/>
        <v>-</v>
      </c>
      <c r="F117" s="3" t="str">
        <f t="shared" si="5"/>
        <v>% above SNAP threshold of 200% poverty</v>
      </c>
      <c r="G117" s="128">
        <v>0.93464755397764965</v>
      </c>
      <c r="H117" s="129">
        <v>16.244174488131549</v>
      </c>
      <c r="I117" s="130">
        <v>74556000</v>
      </c>
      <c r="J117" s="129">
        <v>2.7478638086942899</v>
      </c>
      <c r="K117" s="131">
        <v>27132500</v>
      </c>
      <c r="L117" s="134">
        <v>2</v>
      </c>
      <c r="M117" s="6" t="s">
        <v>293</v>
      </c>
      <c r="N117" s="25">
        <v>2</v>
      </c>
      <c r="O117" s="3" t="s">
        <v>295</v>
      </c>
    </row>
    <row r="118" spans="1:15">
      <c r="A118" s="13">
        <v>135</v>
      </c>
      <c r="B118" s="13" t="s">
        <v>110</v>
      </c>
      <c r="C118" s="127" t="s">
        <v>202</v>
      </c>
      <c r="D118" s="3" t="str">
        <f t="shared" si="3"/>
        <v>% below SNAP threshold of 130% poverty</v>
      </c>
      <c r="E118" s="3" t="str">
        <f t="shared" si="4"/>
        <v>% between 130% and 185% poverty</v>
      </c>
      <c r="F118" s="3" t="str">
        <f t="shared" si="5"/>
        <v>% above Nutrition Pgm threshold of 185% poverty</v>
      </c>
      <c r="G118" s="128">
        <v>0.9051898162349844</v>
      </c>
      <c r="H118" s="129">
        <v>15.732199006164027</v>
      </c>
      <c r="I118" s="130">
        <v>40639000</v>
      </c>
      <c r="J118" s="129">
        <v>2.6612580597308542</v>
      </c>
      <c r="K118" s="131">
        <v>15270700</v>
      </c>
      <c r="L118" s="134">
        <v>1.3</v>
      </c>
      <c r="M118" s="6" t="s">
        <v>292</v>
      </c>
      <c r="N118" s="25">
        <v>1.85</v>
      </c>
      <c r="O118" s="3" t="s">
        <v>294</v>
      </c>
    </row>
    <row r="119" spans="1:15">
      <c r="A119" s="13">
        <v>136</v>
      </c>
      <c r="B119" s="13" t="s">
        <v>298</v>
      </c>
      <c r="C119" s="127" t="s">
        <v>232</v>
      </c>
      <c r="D119" s="3" t="str">
        <f t="shared" si="3"/>
        <v>% below SNAP threshold of 130% poverty</v>
      </c>
      <c r="E119" s="3" t="str">
        <f t="shared" si="4"/>
        <v>% between 130% and 185% poverty</v>
      </c>
      <c r="F119" s="3" t="str">
        <f t="shared" si="5"/>
        <v>% above Nutrition Pgm threshold of 185% poverty</v>
      </c>
      <c r="G119" s="128">
        <v>1.0181752835986053</v>
      </c>
      <c r="H119" s="129">
        <v>17.695886428943759</v>
      </c>
      <c r="I119" s="130">
        <v>18401000</v>
      </c>
      <c r="J119" s="129">
        <v>2.9934353337798996</v>
      </c>
      <c r="K119" s="131">
        <v>6147000</v>
      </c>
      <c r="L119" s="134">
        <v>1.3</v>
      </c>
      <c r="M119" s="6" t="s">
        <v>292</v>
      </c>
      <c r="N119" s="25">
        <v>1.85</v>
      </c>
      <c r="O119" s="3" t="s">
        <v>294</v>
      </c>
    </row>
    <row r="120" spans="1:15">
      <c r="A120" s="13">
        <v>137</v>
      </c>
      <c r="B120" s="13" t="s">
        <v>111</v>
      </c>
      <c r="C120" s="127" t="s">
        <v>192</v>
      </c>
      <c r="D120" s="3" t="str">
        <f t="shared" si="3"/>
        <v>% below SNAP threshold of 130% poverty</v>
      </c>
      <c r="E120" s="3" t="str">
        <f t="shared" si="4"/>
        <v>% between 130% and 185% poverty</v>
      </c>
      <c r="F120" s="3" t="str">
        <f t="shared" si="5"/>
        <v>% above Nutrition Pgm threshold of 185% poverty</v>
      </c>
      <c r="G120" s="128">
        <v>1.063068568636228</v>
      </c>
      <c r="H120" s="129">
        <v>18.476131722897641</v>
      </c>
      <c r="I120" s="130">
        <v>23886000</v>
      </c>
      <c r="J120" s="129">
        <v>3.1254215917905102</v>
      </c>
      <c r="K120" s="131">
        <v>7642500</v>
      </c>
      <c r="L120" s="134">
        <v>1.3</v>
      </c>
      <c r="M120" s="6" t="s">
        <v>292</v>
      </c>
      <c r="N120" s="25">
        <v>1.85</v>
      </c>
      <c r="O120" s="3" t="s">
        <v>294</v>
      </c>
    </row>
    <row r="121" spans="1:15">
      <c r="A121" s="13">
        <v>138</v>
      </c>
      <c r="B121" s="13" t="s">
        <v>112</v>
      </c>
      <c r="C121" s="127" t="s">
        <v>189</v>
      </c>
      <c r="D121" s="3" t="str">
        <f t="shared" si="3"/>
        <v>% below SNAP threshold of 130% poverty</v>
      </c>
      <c r="E121" s="3" t="str">
        <f t="shared" si="4"/>
        <v>% between 130% and 185% poverty</v>
      </c>
      <c r="F121" s="3" t="str">
        <f t="shared" si="5"/>
        <v>% above Nutrition Pgm threshold of 185% poverty</v>
      </c>
      <c r="G121" s="128">
        <v>0.90100548627682742</v>
      </c>
      <c r="H121" s="129">
        <v>15.65947535149126</v>
      </c>
      <c r="I121" s="130">
        <v>23874000</v>
      </c>
      <c r="J121" s="129">
        <v>2.6489561296538726</v>
      </c>
      <c r="K121" s="131">
        <v>9012500</v>
      </c>
      <c r="L121" s="134">
        <v>1.3</v>
      </c>
      <c r="M121" s="6" t="s">
        <v>292</v>
      </c>
      <c r="N121" s="25">
        <v>1.85</v>
      </c>
      <c r="O121" s="3" t="s">
        <v>294</v>
      </c>
    </row>
    <row r="122" spans="1:15">
      <c r="A122" s="13">
        <v>139</v>
      </c>
      <c r="B122" s="13" t="s">
        <v>253</v>
      </c>
      <c r="C122" s="127" t="s">
        <v>202</v>
      </c>
      <c r="D122" s="3" t="str">
        <f t="shared" si="3"/>
        <v>% below SNAP threshold of 130% poverty</v>
      </c>
      <c r="E122" s="3" t="str">
        <f t="shared" si="4"/>
        <v>% between 130% and 185% poverty</v>
      </c>
      <c r="F122" s="3" t="str">
        <f t="shared" si="5"/>
        <v>% above Nutrition Pgm threshold of 185% poverty</v>
      </c>
      <c r="G122" s="128">
        <v>0.91917379997718551</v>
      </c>
      <c r="H122" s="129">
        <v>15.975240643603483</v>
      </c>
      <c r="I122" s="130">
        <v>45328000</v>
      </c>
      <c r="J122" s="129">
        <v>2.7023709719329254</v>
      </c>
      <c r="K122" s="131">
        <v>16773400</v>
      </c>
      <c r="L122" s="134">
        <v>1.3</v>
      </c>
      <c r="M122" s="6" t="s">
        <v>292</v>
      </c>
      <c r="N122" s="25">
        <v>1.85</v>
      </c>
      <c r="O122" s="3" t="s">
        <v>294</v>
      </c>
    </row>
    <row r="123" spans="1:15">
      <c r="A123" s="13">
        <v>140</v>
      </c>
      <c r="B123" s="13" t="s">
        <v>113</v>
      </c>
      <c r="C123" s="127" t="s">
        <v>210</v>
      </c>
      <c r="D123" s="3" t="str">
        <f t="shared" si="3"/>
        <v>% below SNAP threshold of 165% poverty</v>
      </c>
      <c r="E123" s="3" t="str">
        <f t="shared" si="4"/>
        <v>% between 165% and 185% poverty</v>
      </c>
      <c r="F123" s="3" t="str">
        <f t="shared" si="5"/>
        <v>% above Nutrition Pgm threshold of 185% poverty</v>
      </c>
      <c r="G123" s="128">
        <v>0.96954826431524066</v>
      </c>
      <c r="H123" s="129">
        <v>16.850748833798882</v>
      </c>
      <c r="I123" s="130">
        <v>11925000</v>
      </c>
      <c r="J123" s="129">
        <v>2.8504718970868077</v>
      </c>
      <c r="K123" s="131">
        <v>4183500</v>
      </c>
      <c r="L123" s="134">
        <v>1.65</v>
      </c>
      <c r="M123" s="6" t="s">
        <v>292</v>
      </c>
      <c r="N123" s="25">
        <v>1.85</v>
      </c>
      <c r="O123" s="3" t="s">
        <v>294</v>
      </c>
    </row>
    <row r="124" spans="1:15">
      <c r="A124" s="13">
        <v>141</v>
      </c>
      <c r="B124" s="13" t="s">
        <v>114</v>
      </c>
      <c r="C124" s="127" t="s">
        <v>192</v>
      </c>
      <c r="D124" s="3" t="str">
        <f t="shared" si="3"/>
        <v>% below SNAP threshold of 130% poverty</v>
      </c>
      <c r="E124" s="3" t="str">
        <f t="shared" si="4"/>
        <v>% between 130% and 185% poverty</v>
      </c>
      <c r="F124" s="3" t="str">
        <f t="shared" si="5"/>
        <v>% above Nutrition Pgm threshold of 185% poverty</v>
      </c>
      <c r="G124" s="128">
        <v>1.0349002458274805</v>
      </c>
      <c r="H124" s="129">
        <v>17.98656627248161</v>
      </c>
      <c r="I124" s="130">
        <v>13967000</v>
      </c>
      <c r="J124" s="129">
        <v>3.0426067227327929</v>
      </c>
      <c r="K124" s="131">
        <v>4590500</v>
      </c>
      <c r="L124" s="134">
        <v>1.3</v>
      </c>
      <c r="M124" s="6" t="s">
        <v>292</v>
      </c>
      <c r="N124" s="25">
        <v>1.85</v>
      </c>
      <c r="O124" s="3" t="s">
        <v>294</v>
      </c>
    </row>
    <row r="125" spans="1:15">
      <c r="A125" s="13">
        <v>144</v>
      </c>
      <c r="B125" s="13" t="s">
        <v>115</v>
      </c>
      <c r="C125" s="127" t="s">
        <v>193</v>
      </c>
      <c r="D125" s="3" t="str">
        <f t="shared" si="3"/>
        <v>% below SNAP threshold of 185% poverty</v>
      </c>
      <c r="E125" s="3" t="str">
        <f t="shared" si="4"/>
        <v>-</v>
      </c>
      <c r="F125" s="3" t="str">
        <f t="shared" si="5"/>
        <v>% above SNAP threshold of 185% poverty</v>
      </c>
      <c r="G125" s="128">
        <v>1.0522816519740581</v>
      </c>
      <c r="H125" s="129">
        <v>18.288655111309129</v>
      </c>
      <c r="I125" s="130">
        <v>70443000</v>
      </c>
      <c r="J125" s="129">
        <v>3.093708056803731</v>
      </c>
      <c r="K125" s="131">
        <v>22769700</v>
      </c>
      <c r="L125" s="134">
        <v>1.85</v>
      </c>
      <c r="M125" s="6" t="s">
        <v>293</v>
      </c>
      <c r="N125" s="25">
        <v>1.85</v>
      </c>
      <c r="O125" s="3" t="s">
        <v>295</v>
      </c>
    </row>
    <row r="126" spans="1:15">
      <c r="A126" s="13">
        <v>145</v>
      </c>
      <c r="B126" s="13" t="s">
        <v>286</v>
      </c>
      <c r="C126" s="127" t="s">
        <v>236</v>
      </c>
      <c r="D126" s="3" t="str">
        <f t="shared" si="3"/>
        <v>% below SNAP threshold of 130% poverty</v>
      </c>
      <c r="E126" s="3" t="str">
        <f t="shared" si="4"/>
        <v>% between 130% and 185% poverty</v>
      </c>
      <c r="F126" s="3" t="str">
        <f t="shared" si="5"/>
        <v>% above Nutrition Pgm threshold of 185% poverty</v>
      </c>
      <c r="G126" s="128">
        <v>0.9036018762761443</v>
      </c>
      <c r="H126" s="129">
        <v>15.704600609679387</v>
      </c>
      <c r="I126" s="130">
        <v>35361000</v>
      </c>
      <c r="J126" s="129">
        <v>2.6565895162518642</v>
      </c>
      <c r="K126" s="131">
        <v>13310700</v>
      </c>
      <c r="L126" s="134">
        <v>1.3</v>
      </c>
      <c r="M126" s="6" t="s">
        <v>292</v>
      </c>
      <c r="N126" s="25">
        <v>1.85</v>
      </c>
      <c r="O126" s="3" t="s">
        <v>294</v>
      </c>
    </row>
    <row r="127" spans="1:15">
      <c r="A127" s="13">
        <v>146</v>
      </c>
      <c r="B127" s="13" t="s">
        <v>116</v>
      </c>
      <c r="C127" s="127" t="s">
        <v>188</v>
      </c>
      <c r="D127" s="3" t="str">
        <f t="shared" si="3"/>
        <v>% below SNAP threshold of 130% poverty</v>
      </c>
      <c r="E127" s="3" t="str">
        <f t="shared" si="4"/>
        <v>% between 130% and 185% poverty</v>
      </c>
      <c r="F127" s="3" t="str">
        <f t="shared" si="5"/>
        <v>% above Nutrition Pgm threshold of 185% poverty</v>
      </c>
      <c r="G127" s="128">
        <v>0.98132573399886103</v>
      </c>
      <c r="H127" s="129">
        <v>17.055441256900203</v>
      </c>
      <c r="I127" s="130">
        <v>78171000</v>
      </c>
      <c r="J127" s="129">
        <v>2.8850976579566514</v>
      </c>
      <c r="K127" s="131">
        <v>27094900</v>
      </c>
      <c r="L127" s="134">
        <v>1.3</v>
      </c>
      <c r="M127" s="6" t="s">
        <v>292</v>
      </c>
      <c r="N127" s="25">
        <v>1.85</v>
      </c>
      <c r="O127" s="3" t="s">
        <v>294</v>
      </c>
    </row>
    <row r="128" spans="1:15">
      <c r="A128" s="13">
        <v>149</v>
      </c>
      <c r="B128" s="13" t="s">
        <v>117</v>
      </c>
      <c r="C128" s="127" t="s">
        <v>212</v>
      </c>
      <c r="D128" s="3" t="str">
        <f t="shared" si="3"/>
        <v>% below SNAP threshold of 130% poverty</v>
      </c>
      <c r="E128" s="3" t="str">
        <f t="shared" si="4"/>
        <v>% between 130% and 185% poverty</v>
      </c>
      <c r="F128" s="3" t="str">
        <f t="shared" si="5"/>
        <v>% above Nutrition Pgm threshold of 185% poverty</v>
      </c>
      <c r="G128" s="128">
        <v>1.004534145547348</v>
      </c>
      <c r="H128" s="129">
        <v>17.458803449612908</v>
      </c>
      <c r="I128" s="130">
        <v>212278000</v>
      </c>
      <c r="J128" s="129">
        <v>2.9533303879092032</v>
      </c>
      <c r="K128" s="131">
        <v>71877600</v>
      </c>
      <c r="L128" s="134">
        <v>1.3</v>
      </c>
      <c r="M128" s="6" t="s">
        <v>292</v>
      </c>
      <c r="N128" s="25">
        <v>1.85</v>
      </c>
      <c r="O128" s="3" t="s">
        <v>294</v>
      </c>
    </row>
    <row r="129" spans="1:15">
      <c r="A129" s="13">
        <v>151</v>
      </c>
      <c r="B129" s="13" t="s">
        <v>118</v>
      </c>
      <c r="C129" s="127" t="s">
        <v>189</v>
      </c>
      <c r="D129" s="3" t="str">
        <f t="shared" si="3"/>
        <v>% below SNAP threshold of 130% poverty</v>
      </c>
      <c r="E129" s="3" t="str">
        <f t="shared" si="4"/>
        <v>% between 130% and 185% poverty</v>
      </c>
      <c r="F129" s="3" t="str">
        <f t="shared" si="5"/>
        <v>% above Nutrition Pgm threshold of 185% poverty</v>
      </c>
      <c r="G129" s="128">
        <v>0.8979572167696841</v>
      </c>
      <c r="H129" s="129">
        <v>15.606496427457108</v>
      </c>
      <c r="I129" s="130">
        <v>45380000</v>
      </c>
      <c r="J129" s="129">
        <v>2.639994217302871</v>
      </c>
      <c r="K129" s="131">
        <v>17189400</v>
      </c>
      <c r="L129" s="134">
        <v>1.3</v>
      </c>
      <c r="M129" s="6" t="s">
        <v>292</v>
      </c>
      <c r="N129" s="25">
        <v>1.85</v>
      </c>
      <c r="O129" s="3" t="s">
        <v>294</v>
      </c>
    </row>
    <row r="130" spans="1:15">
      <c r="A130" s="13">
        <v>152</v>
      </c>
      <c r="B130" s="13" t="s">
        <v>119</v>
      </c>
      <c r="C130" s="127" t="s">
        <v>227</v>
      </c>
      <c r="D130" s="3" t="str">
        <f t="shared" si="3"/>
        <v>% below SNAP threshold of 130% poverty</v>
      </c>
      <c r="E130" s="3" t="str">
        <f t="shared" si="4"/>
        <v>% between 130% and 185% poverty</v>
      </c>
      <c r="F130" s="3" t="str">
        <f t="shared" si="5"/>
        <v>% above Nutrition Pgm threshold of 185% poverty</v>
      </c>
      <c r="G130" s="128">
        <v>1.0512077261734756</v>
      </c>
      <c r="H130" s="129">
        <v>18.269990280895005</v>
      </c>
      <c r="I130" s="130">
        <v>105651000</v>
      </c>
      <c r="J130" s="129">
        <v>3.0905507149500182</v>
      </c>
      <c r="K130" s="131">
        <v>34185100</v>
      </c>
      <c r="L130" s="134">
        <v>1.3</v>
      </c>
      <c r="M130" s="6" t="s">
        <v>292</v>
      </c>
      <c r="N130" s="25">
        <v>1.85</v>
      </c>
      <c r="O130" s="3" t="s">
        <v>294</v>
      </c>
    </row>
    <row r="131" spans="1:15">
      <c r="A131" s="13">
        <v>154</v>
      </c>
      <c r="B131" s="13" t="s">
        <v>271</v>
      </c>
      <c r="C131" s="127" t="s">
        <v>209</v>
      </c>
      <c r="D131" s="3" t="str">
        <f t="shared" si="3"/>
        <v>% below SNAP threshold of 200% poverty</v>
      </c>
      <c r="E131" s="3" t="str">
        <f t="shared" si="4"/>
        <v>-</v>
      </c>
      <c r="F131" s="3" t="str">
        <f t="shared" si="5"/>
        <v>% above SNAP threshold of 200% poverty</v>
      </c>
      <c r="G131" s="128">
        <v>0.96034834208635622</v>
      </c>
      <c r="H131" s="129">
        <v>16.690854185460871</v>
      </c>
      <c r="I131" s="130">
        <v>48346000</v>
      </c>
      <c r="J131" s="129">
        <v>2.8234241257338875</v>
      </c>
      <c r="K131" s="131">
        <v>17123000</v>
      </c>
      <c r="L131" s="134">
        <v>2</v>
      </c>
      <c r="M131" s="6" t="s">
        <v>293</v>
      </c>
      <c r="N131" s="25">
        <v>2</v>
      </c>
      <c r="O131" s="3" t="s">
        <v>295</v>
      </c>
    </row>
    <row r="132" spans="1:15">
      <c r="A132" s="13">
        <v>155</v>
      </c>
      <c r="B132" s="13" t="s">
        <v>120</v>
      </c>
      <c r="C132" s="127" t="s">
        <v>220</v>
      </c>
      <c r="D132" s="3" t="str">
        <f t="shared" si="3"/>
        <v>% below SNAP threshold of 200% poverty</v>
      </c>
      <c r="E132" s="3" t="str">
        <f t="shared" si="4"/>
        <v>-</v>
      </c>
      <c r="F132" s="3" t="str">
        <f t="shared" si="5"/>
        <v>% above SNAP threshold of 200% poverty</v>
      </c>
      <c r="G132" s="128">
        <v>1.0311991002176393</v>
      </c>
      <c r="H132" s="129">
        <v>17.922240361782571</v>
      </c>
      <c r="I132" s="130">
        <v>152127000</v>
      </c>
      <c r="J132" s="129">
        <v>3.0317253546398595</v>
      </c>
      <c r="K132" s="131">
        <v>50178400</v>
      </c>
      <c r="L132" s="134">
        <v>2</v>
      </c>
      <c r="M132" s="6" t="s">
        <v>293</v>
      </c>
      <c r="N132" s="25">
        <v>2</v>
      </c>
      <c r="O132" s="3" t="s">
        <v>295</v>
      </c>
    </row>
    <row r="133" spans="1:15">
      <c r="A133" s="13">
        <v>156</v>
      </c>
      <c r="B133" s="13" t="s">
        <v>121</v>
      </c>
      <c r="C133" s="127" t="s">
        <v>204</v>
      </c>
      <c r="D133" s="3" t="str">
        <f t="shared" si="3"/>
        <v>% below SNAP threshold of 130% poverty</v>
      </c>
      <c r="E133" s="3" t="str">
        <f t="shared" si="4"/>
        <v>% between 130% and 185% poverty</v>
      </c>
      <c r="F133" s="3" t="str">
        <f t="shared" si="5"/>
        <v>% above Nutrition Pgm threshold of 185% poverty</v>
      </c>
      <c r="G133" s="128">
        <v>0.93292015252750038</v>
      </c>
      <c r="H133" s="129">
        <v>16.214152250927956</v>
      </c>
      <c r="I133" s="130">
        <v>123488000</v>
      </c>
      <c r="J133" s="129">
        <v>2.742785248430851</v>
      </c>
      <c r="K133" s="131">
        <v>45023000</v>
      </c>
      <c r="L133" s="134">
        <v>1.3</v>
      </c>
      <c r="M133" s="6" t="s">
        <v>292</v>
      </c>
      <c r="N133" s="25">
        <v>1.85</v>
      </c>
      <c r="O133" s="3" t="s">
        <v>294</v>
      </c>
    </row>
    <row r="134" spans="1:15">
      <c r="A134" s="13">
        <v>157</v>
      </c>
      <c r="B134" s="13" t="s">
        <v>122</v>
      </c>
      <c r="C134" s="127" t="s">
        <v>216</v>
      </c>
      <c r="D134" s="3" t="str">
        <f t="shared" si="3"/>
        <v>% below SNAP threshold of 130% poverty</v>
      </c>
      <c r="E134" s="3" t="str">
        <f t="shared" si="4"/>
        <v>% between 130% and 185% poverty</v>
      </c>
      <c r="F134" s="3" t="str">
        <f t="shared" si="5"/>
        <v>% above Nutrition Pgm threshold of 185% poverty</v>
      </c>
      <c r="G134" s="128">
        <v>0.95427360260465266</v>
      </c>
      <c r="H134" s="129">
        <v>16.585275213268861</v>
      </c>
      <c r="I134" s="130">
        <v>30195000</v>
      </c>
      <c r="J134" s="129">
        <v>2.8055643916576787</v>
      </c>
      <c r="K134" s="131">
        <v>10762600</v>
      </c>
      <c r="L134" s="134">
        <v>1.3</v>
      </c>
      <c r="M134" s="6" t="s">
        <v>292</v>
      </c>
      <c r="N134" s="25">
        <v>1.85</v>
      </c>
      <c r="O134" s="3" t="s">
        <v>294</v>
      </c>
    </row>
    <row r="135" spans="1:15">
      <c r="A135" s="13">
        <v>159</v>
      </c>
      <c r="B135" s="13" t="s">
        <v>123</v>
      </c>
      <c r="C135" s="127" t="s">
        <v>197</v>
      </c>
      <c r="D135" s="3" t="str">
        <f t="shared" si="3"/>
        <v>% below SNAP threshold of 130% poverty</v>
      </c>
      <c r="E135" s="3" t="str">
        <f t="shared" si="4"/>
        <v>% between 130% and 185% poverty</v>
      </c>
      <c r="F135" s="3" t="str">
        <f t="shared" si="5"/>
        <v>% above Nutrition Pgm threshold of 185% poverty</v>
      </c>
      <c r="G135" s="128">
        <v>0.95128560245649763</v>
      </c>
      <c r="H135" s="129">
        <v>16.533343770693929</v>
      </c>
      <c r="I135" s="130">
        <v>68115000</v>
      </c>
      <c r="J135" s="129">
        <v>2.7967796712221031</v>
      </c>
      <c r="K135" s="131">
        <v>24354900</v>
      </c>
      <c r="L135" s="134">
        <v>1.3</v>
      </c>
      <c r="M135" s="6" t="s">
        <v>292</v>
      </c>
      <c r="N135" s="25">
        <v>1.85</v>
      </c>
      <c r="O135" s="3" t="s">
        <v>294</v>
      </c>
    </row>
    <row r="136" spans="1:15">
      <c r="A136" s="13">
        <v>160</v>
      </c>
      <c r="B136" s="13" t="s">
        <v>124</v>
      </c>
      <c r="C136" s="127" t="s">
        <v>235</v>
      </c>
      <c r="D136" s="3" t="str">
        <f t="shared" si="3"/>
        <v>% below SNAP threshold of 200% poverty</v>
      </c>
      <c r="E136" s="3" t="str">
        <f t="shared" si="4"/>
        <v>-</v>
      </c>
      <c r="F136" s="3" t="str">
        <f t="shared" si="5"/>
        <v>% above SNAP threshold of 200% poverty</v>
      </c>
      <c r="G136" s="128">
        <v>0.95211775752790229</v>
      </c>
      <c r="H136" s="129">
        <v>16.547806625834941</v>
      </c>
      <c r="I136" s="130">
        <v>68361000</v>
      </c>
      <c r="J136" s="129">
        <v>2.7992262071320329</v>
      </c>
      <c r="K136" s="131">
        <v>24421200</v>
      </c>
      <c r="L136" s="134">
        <v>2</v>
      </c>
      <c r="M136" s="6" t="s">
        <v>293</v>
      </c>
      <c r="N136" s="25">
        <v>2</v>
      </c>
      <c r="O136" s="3" t="s">
        <v>295</v>
      </c>
    </row>
    <row r="137" spans="1:15">
      <c r="A137" s="13">
        <v>161</v>
      </c>
      <c r="B137" s="13" t="s">
        <v>125</v>
      </c>
      <c r="C137" s="127" t="s">
        <v>217</v>
      </c>
      <c r="D137" s="3" t="str">
        <f t="shared" si="3"/>
        <v>% below SNAP threshold of 185% poverty</v>
      </c>
      <c r="E137" s="3" t="str">
        <f t="shared" si="4"/>
        <v>-</v>
      </c>
      <c r="F137" s="3" t="str">
        <f t="shared" si="5"/>
        <v>% above SNAP threshold of 185% poverty</v>
      </c>
      <c r="G137" s="128">
        <v>1.10148405063342</v>
      </c>
      <c r="H137" s="129">
        <v>19.143792800008839</v>
      </c>
      <c r="I137" s="130">
        <v>73110000</v>
      </c>
      <c r="J137" s="129">
        <v>3.2383631088622549</v>
      </c>
      <c r="K137" s="131">
        <v>22576100</v>
      </c>
      <c r="L137" s="134">
        <v>1.85</v>
      </c>
      <c r="M137" s="6" t="s">
        <v>293</v>
      </c>
      <c r="N137" s="25">
        <v>1.85</v>
      </c>
      <c r="O137" s="3" t="s">
        <v>295</v>
      </c>
    </row>
    <row r="138" spans="1:15">
      <c r="A138" s="13">
        <v>164</v>
      </c>
      <c r="B138" s="13" t="s">
        <v>126</v>
      </c>
      <c r="C138" s="127" t="s">
        <v>190</v>
      </c>
      <c r="D138" s="3" t="str">
        <f t="shared" ref="D138:D201" si="6">"% below SNAP threshold of " &amp; TEXT(L138, "#%") &amp; " poverty"</f>
        <v>% below SNAP threshold of 185% poverty</v>
      </c>
      <c r="E138" s="3" t="str">
        <f t="shared" ref="E138:E201" si="7">IF(L138 &lt; N138, "% between " &amp; TEXT(L138, "#%") &amp; " and " &amp; TEXT(N138, "#%") &amp; " poverty", "-")</f>
        <v>-</v>
      </c>
      <c r="F138" s="3" t="str">
        <f t="shared" ref="F138:F201" si="8">"% above " &amp; IF(L138 &lt; N138, "Nutrition Pgm", "SNAP") &amp; " threshold of " &amp; TEXT(N138, "#%") &amp; " poverty"</f>
        <v>% above SNAP threshold of 185% poverty</v>
      </c>
      <c r="G138" s="128">
        <v>0.98663752189622866</v>
      </c>
      <c r="H138" s="129">
        <v>17.147760130556453</v>
      </c>
      <c r="I138" s="130">
        <v>372026000</v>
      </c>
      <c r="J138" s="129">
        <v>2.9007143143749121</v>
      </c>
      <c r="K138" s="131">
        <v>128253200</v>
      </c>
      <c r="L138" s="134">
        <v>1.85</v>
      </c>
      <c r="M138" s="6" t="s">
        <v>293</v>
      </c>
      <c r="N138" s="25">
        <v>1.85</v>
      </c>
      <c r="O138" s="3" t="s">
        <v>295</v>
      </c>
    </row>
    <row r="139" spans="1:15">
      <c r="A139" s="13">
        <v>167</v>
      </c>
      <c r="B139" s="13" t="s">
        <v>272</v>
      </c>
      <c r="C139" s="127" t="s">
        <v>222</v>
      </c>
      <c r="D139" s="3" t="str">
        <f t="shared" si="6"/>
        <v>% below SNAP threshold of 130% poverty</v>
      </c>
      <c r="E139" s="3" t="str">
        <f t="shared" si="7"/>
        <v>% between 130% and 185% poverty</v>
      </c>
      <c r="F139" s="3" t="str">
        <f t="shared" si="8"/>
        <v>% above Nutrition Pgm threshold of 185% poverty</v>
      </c>
      <c r="G139" s="128">
        <v>0.91243546980636858</v>
      </c>
      <c r="H139" s="129">
        <v>15.858128465234685</v>
      </c>
      <c r="I139" s="130">
        <v>24475000</v>
      </c>
      <c r="J139" s="129">
        <v>2.6825602812307237</v>
      </c>
      <c r="K139" s="131">
        <v>9123700</v>
      </c>
      <c r="L139" s="134">
        <v>1.3</v>
      </c>
      <c r="M139" s="6" t="s">
        <v>292</v>
      </c>
      <c r="N139" s="25">
        <v>1.85</v>
      </c>
      <c r="O139" s="3" t="s">
        <v>294</v>
      </c>
    </row>
    <row r="140" spans="1:15">
      <c r="A140" s="13">
        <v>168</v>
      </c>
      <c r="B140" s="13" t="s">
        <v>287</v>
      </c>
      <c r="C140" s="127" t="s">
        <v>232</v>
      </c>
      <c r="D140" s="3" t="str">
        <f t="shared" si="6"/>
        <v>% below SNAP threshold of 130% poverty</v>
      </c>
      <c r="E140" s="3" t="str">
        <f t="shared" si="7"/>
        <v>% between 130% and 185% poverty</v>
      </c>
      <c r="F140" s="3" t="str">
        <f t="shared" si="8"/>
        <v>% above Nutrition Pgm threshold of 185% poverty</v>
      </c>
      <c r="G140" s="128">
        <v>1.0347798997562567</v>
      </c>
      <c r="H140" s="129">
        <v>17.984474657763741</v>
      </c>
      <c r="I140" s="130">
        <v>40866000</v>
      </c>
      <c r="J140" s="129">
        <v>3.0422529052833949</v>
      </c>
      <c r="K140" s="131">
        <v>13432700</v>
      </c>
      <c r="L140" s="134">
        <v>1.3</v>
      </c>
      <c r="M140" s="6" t="s">
        <v>292</v>
      </c>
      <c r="N140" s="25">
        <v>1.85</v>
      </c>
      <c r="O140" s="3" t="s">
        <v>294</v>
      </c>
    </row>
    <row r="141" spans="1:15">
      <c r="A141" s="13">
        <v>169</v>
      </c>
      <c r="B141" s="13" t="s">
        <v>127</v>
      </c>
      <c r="C141" s="127" t="s">
        <v>191</v>
      </c>
      <c r="D141" s="3" t="str">
        <f t="shared" si="6"/>
        <v>% below SNAP threshold of 200% poverty</v>
      </c>
      <c r="E141" s="3" t="str">
        <f t="shared" si="7"/>
        <v>-</v>
      </c>
      <c r="F141" s="3" t="str">
        <f t="shared" si="8"/>
        <v>% above SNAP threshold of 200% poverty</v>
      </c>
      <c r="G141" s="128">
        <v>1.2064333367035776</v>
      </c>
      <c r="H141" s="129">
        <v>20.967811391908178</v>
      </c>
      <c r="I141" s="130">
        <v>143799000</v>
      </c>
      <c r="J141" s="129">
        <v>3.5469140099085181</v>
      </c>
      <c r="K141" s="131">
        <v>40541900</v>
      </c>
      <c r="L141" s="134">
        <v>2</v>
      </c>
      <c r="M141" s="6" t="s">
        <v>293</v>
      </c>
      <c r="N141" s="25">
        <v>2</v>
      </c>
      <c r="O141" s="3" t="s">
        <v>295</v>
      </c>
    </row>
    <row r="142" spans="1:15">
      <c r="A142" s="13">
        <v>170</v>
      </c>
      <c r="B142" s="13" t="s">
        <v>128</v>
      </c>
      <c r="C142" s="127" t="s">
        <v>230</v>
      </c>
      <c r="D142" s="3" t="str">
        <f t="shared" si="6"/>
        <v>% below SNAP threshold of 165% poverty</v>
      </c>
      <c r="E142" s="3" t="str">
        <f t="shared" si="7"/>
        <v>% between 165% and 185% poverty</v>
      </c>
      <c r="F142" s="3" t="str">
        <f t="shared" si="8"/>
        <v>% above Nutrition Pgm threshold of 185% poverty</v>
      </c>
      <c r="G142" s="128">
        <v>0.88868582168680377</v>
      </c>
      <c r="H142" s="129">
        <v>15.445359580916648</v>
      </c>
      <c r="I142" s="130">
        <v>21945000</v>
      </c>
      <c r="J142" s="129">
        <v>2.6127363157592032</v>
      </c>
      <c r="K142" s="131">
        <v>8399200</v>
      </c>
      <c r="L142" s="134">
        <v>1.65</v>
      </c>
      <c r="M142" s="6" t="s">
        <v>292</v>
      </c>
      <c r="N142" s="25">
        <v>1.85</v>
      </c>
      <c r="O142" s="3" t="s">
        <v>294</v>
      </c>
    </row>
    <row r="143" spans="1:15">
      <c r="A143" s="13">
        <v>175</v>
      </c>
      <c r="B143" s="13" t="s">
        <v>129</v>
      </c>
      <c r="C143" s="127" t="s">
        <v>225</v>
      </c>
      <c r="D143" s="3" t="str">
        <f t="shared" si="6"/>
        <v>% below SNAP threshold of 160% poverty</v>
      </c>
      <c r="E143" s="3" t="str">
        <f t="shared" si="7"/>
        <v>% between 160% and 185% poverty</v>
      </c>
      <c r="F143" s="3" t="str">
        <f t="shared" si="8"/>
        <v>% above Nutrition Pgm threshold of 185% poverty</v>
      </c>
      <c r="G143" s="128">
        <v>1.0111704351864315</v>
      </c>
      <c r="H143" s="129">
        <v>17.574142163540177</v>
      </c>
      <c r="I143" s="130">
        <v>30247000</v>
      </c>
      <c r="J143" s="129">
        <v>2.9728410794481084</v>
      </c>
      <c r="K143" s="131">
        <v>10174500</v>
      </c>
      <c r="L143" s="134">
        <v>1.6</v>
      </c>
      <c r="M143" s="6" t="s">
        <v>292</v>
      </c>
      <c r="N143" s="25">
        <v>1.85</v>
      </c>
      <c r="O143" s="3" t="s">
        <v>294</v>
      </c>
    </row>
    <row r="144" spans="1:15">
      <c r="A144" s="13">
        <v>177</v>
      </c>
      <c r="B144" s="13" t="s">
        <v>130</v>
      </c>
      <c r="C144" s="127" t="s">
        <v>210</v>
      </c>
      <c r="D144" s="3" t="str">
        <f t="shared" si="6"/>
        <v>% below SNAP threshold of 165% poverty</v>
      </c>
      <c r="E144" s="3" t="str">
        <f t="shared" si="7"/>
        <v>% between 165% and 185% poverty</v>
      </c>
      <c r="F144" s="3" t="str">
        <f t="shared" si="8"/>
        <v>% above Nutrition Pgm threshold of 185% poverty</v>
      </c>
      <c r="G144" s="128">
        <v>0.96172070486987782</v>
      </c>
      <c r="H144" s="129">
        <v>16.714705850638474</v>
      </c>
      <c r="I144" s="130">
        <v>31110000</v>
      </c>
      <c r="J144" s="129">
        <v>2.8274588723174405</v>
      </c>
      <c r="K144" s="131">
        <v>11002900</v>
      </c>
      <c r="L144" s="134">
        <v>1.65</v>
      </c>
      <c r="M144" s="6" t="s">
        <v>292</v>
      </c>
      <c r="N144" s="25">
        <v>1.85</v>
      </c>
      <c r="O144" s="3" t="s">
        <v>294</v>
      </c>
    </row>
    <row r="145" spans="1:15">
      <c r="A145" s="13">
        <v>178</v>
      </c>
      <c r="B145" s="13" t="s">
        <v>275</v>
      </c>
      <c r="C145" s="127" t="s">
        <v>191</v>
      </c>
      <c r="D145" s="3" t="str">
        <f t="shared" si="6"/>
        <v>% below SNAP threshold of 200% poverty</v>
      </c>
      <c r="E145" s="3" t="str">
        <f t="shared" si="7"/>
        <v>-</v>
      </c>
      <c r="F145" s="3" t="str">
        <f t="shared" si="8"/>
        <v>% above SNAP threshold of 200% poverty</v>
      </c>
      <c r="G145" s="128">
        <v>1.2398091973385201</v>
      </c>
      <c r="H145" s="129">
        <v>21.547883849743478</v>
      </c>
      <c r="I145" s="130">
        <v>53865000</v>
      </c>
      <c r="J145" s="129">
        <v>3.645039040175249</v>
      </c>
      <c r="K145" s="131">
        <v>14777600</v>
      </c>
      <c r="L145" s="134">
        <v>2</v>
      </c>
      <c r="M145" s="6" t="s">
        <v>293</v>
      </c>
      <c r="N145" s="25">
        <v>2</v>
      </c>
      <c r="O145" s="3" t="s">
        <v>295</v>
      </c>
    </row>
    <row r="146" spans="1:15">
      <c r="A146" s="13">
        <v>184</v>
      </c>
      <c r="B146" s="13" t="s">
        <v>131</v>
      </c>
      <c r="C146" s="127" t="s">
        <v>191</v>
      </c>
      <c r="D146" s="3" t="str">
        <f t="shared" si="6"/>
        <v>% below SNAP threshold of 200% poverty</v>
      </c>
      <c r="E146" s="3" t="str">
        <f t="shared" si="7"/>
        <v>-</v>
      </c>
      <c r="F146" s="3" t="str">
        <f t="shared" si="8"/>
        <v>% above SNAP threshold of 200% poverty</v>
      </c>
      <c r="G146" s="128">
        <v>1.1227642594978759</v>
      </c>
      <c r="H146" s="129">
        <v>19.513642830073081</v>
      </c>
      <c r="I146" s="130">
        <v>48507000</v>
      </c>
      <c r="J146" s="129">
        <v>3.3009269229237552</v>
      </c>
      <c r="K146" s="131">
        <v>14695100</v>
      </c>
      <c r="L146" s="134">
        <v>2</v>
      </c>
      <c r="M146" s="6" t="s">
        <v>293</v>
      </c>
      <c r="N146" s="25">
        <v>2</v>
      </c>
      <c r="O146" s="3" t="s">
        <v>295</v>
      </c>
    </row>
    <row r="147" spans="1:15">
      <c r="A147" s="13">
        <v>185</v>
      </c>
      <c r="B147" s="13" t="s">
        <v>132</v>
      </c>
      <c r="C147" s="127" t="s">
        <v>191</v>
      </c>
      <c r="D147" s="3" t="str">
        <f t="shared" si="6"/>
        <v>% below SNAP threshold of 200% poverty</v>
      </c>
      <c r="E147" s="3" t="str">
        <f t="shared" si="7"/>
        <v>-</v>
      </c>
      <c r="F147" s="3" t="str">
        <f t="shared" si="8"/>
        <v>% above SNAP threshold of 200% poverty</v>
      </c>
      <c r="G147" s="128">
        <v>1.1715432225965059</v>
      </c>
      <c r="H147" s="129">
        <v>20.361421208727272</v>
      </c>
      <c r="I147" s="130">
        <v>69082000</v>
      </c>
      <c r="J147" s="129">
        <v>3.4443370744337272</v>
      </c>
      <c r="K147" s="131">
        <v>20056700</v>
      </c>
      <c r="L147" s="134">
        <v>2</v>
      </c>
      <c r="M147" s="6" t="s">
        <v>293</v>
      </c>
      <c r="N147" s="25">
        <v>2</v>
      </c>
      <c r="O147" s="3" t="s">
        <v>295</v>
      </c>
    </row>
    <row r="148" spans="1:15">
      <c r="A148" s="13">
        <v>186</v>
      </c>
      <c r="B148" s="13" t="s">
        <v>133</v>
      </c>
      <c r="C148" s="127" t="s">
        <v>206</v>
      </c>
      <c r="D148" s="3" t="str">
        <f t="shared" si="6"/>
        <v>% below SNAP threshold of 200% poverty</v>
      </c>
      <c r="E148" s="3" t="str">
        <f t="shared" si="7"/>
        <v>-</v>
      </c>
      <c r="F148" s="3" t="str">
        <f t="shared" si="8"/>
        <v>% above SNAP threshold of 200% poverty</v>
      </c>
      <c r="G148" s="128">
        <v>1.0989793176558049</v>
      </c>
      <c r="H148" s="129">
        <v>19.100260540857889</v>
      </c>
      <c r="I148" s="130">
        <v>45997000</v>
      </c>
      <c r="J148" s="129">
        <v>3.2309991939080662</v>
      </c>
      <c r="K148" s="131">
        <v>14236000</v>
      </c>
      <c r="L148" s="134">
        <v>2</v>
      </c>
      <c r="M148" s="6" t="s">
        <v>293</v>
      </c>
      <c r="N148" s="25">
        <v>2</v>
      </c>
      <c r="O148" s="3" t="s">
        <v>295</v>
      </c>
    </row>
    <row r="149" spans="1:15">
      <c r="A149" s="13">
        <v>187</v>
      </c>
      <c r="B149" s="13" t="s">
        <v>134</v>
      </c>
      <c r="C149" s="127" t="s">
        <v>211</v>
      </c>
      <c r="D149" s="3" t="str">
        <f t="shared" si="6"/>
        <v>% below SNAP threshold of 130% poverty</v>
      </c>
      <c r="E149" s="3" t="str">
        <f t="shared" si="7"/>
        <v>% between 130% and 185% poverty</v>
      </c>
      <c r="F149" s="3" t="str">
        <f t="shared" si="8"/>
        <v>% above Nutrition Pgm threshold of 185% poverty</v>
      </c>
      <c r="G149" s="128">
        <v>0.88218466328093292</v>
      </c>
      <c r="H149" s="129">
        <v>15.332369447822613</v>
      </c>
      <c r="I149" s="130">
        <v>29626000</v>
      </c>
      <c r="J149" s="129">
        <v>2.5936229100459429</v>
      </c>
      <c r="K149" s="131">
        <v>11422500</v>
      </c>
      <c r="L149" s="134">
        <v>1.3</v>
      </c>
      <c r="M149" s="6" t="s">
        <v>292</v>
      </c>
      <c r="N149" s="25">
        <v>1.85</v>
      </c>
      <c r="O149" s="3" t="s">
        <v>294</v>
      </c>
    </row>
    <row r="150" spans="1:15">
      <c r="A150" s="13">
        <v>188</v>
      </c>
      <c r="B150" s="13" t="s">
        <v>135</v>
      </c>
      <c r="C150" s="127" t="s">
        <v>228</v>
      </c>
      <c r="D150" s="3" t="str">
        <f t="shared" si="6"/>
        <v>% below SNAP threshold of 130% poverty</v>
      </c>
      <c r="E150" s="3" t="str">
        <f t="shared" si="7"/>
        <v>% between 130% and 185% poverty</v>
      </c>
      <c r="F150" s="3" t="str">
        <f t="shared" si="8"/>
        <v>% above Nutrition Pgm threshold of 185% poverty</v>
      </c>
      <c r="G150" s="128">
        <v>1.0235658915025985</v>
      </c>
      <c r="H150" s="129">
        <v>17.789575194315159</v>
      </c>
      <c r="I150" s="130">
        <v>54539000</v>
      </c>
      <c r="J150" s="129">
        <v>3.0092837210176393</v>
      </c>
      <c r="K150" s="131">
        <v>18123600</v>
      </c>
      <c r="L150" s="134">
        <v>1.3</v>
      </c>
      <c r="M150" s="6" t="s">
        <v>292</v>
      </c>
      <c r="N150" s="25">
        <v>1.85</v>
      </c>
      <c r="O150" s="3" t="s">
        <v>294</v>
      </c>
    </row>
    <row r="151" spans="1:15">
      <c r="A151" s="13">
        <v>189</v>
      </c>
      <c r="B151" s="13" t="s">
        <v>248</v>
      </c>
      <c r="C151" s="127" t="s">
        <v>233</v>
      </c>
      <c r="D151" s="3" t="str">
        <f t="shared" si="6"/>
        <v>% below SNAP threshold of 185% poverty</v>
      </c>
      <c r="E151" s="3" t="str">
        <f t="shared" si="7"/>
        <v>-</v>
      </c>
      <c r="F151" s="3" t="str">
        <f t="shared" si="8"/>
        <v>% above SNAP threshold of 185% poverty</v>
      </c>
      <c r="G151" s="128">
        <v>1.1798258195896369</v>
      </c>
      <c r="H151" s="129">
        <v>20.505372744467888</v>
      </c>
      <c r="I151" s="130">
        <v>47384000</v>
      </c>
      <c r="J151" s="129">
        <v>3.4686879095935326</v>
      </c>
      <c r="K151" s="131">
        <v>13660400</v>
      </c>
      <c r="L151" s="134">
        <v>1.85</v>
      </c>
      <c r="M151" s="6" t="s">
        <v>293</v>
      </c>
      <c r="N151" s="25">
        <v>1.85</v>
      </c>
      <c r="O151" s="3" t="s">
        <v>295</v>
      </c>
    </row>
    <row r="152" spans="1:15">
      <c r="A152" s="13">
        <v>191</v>
      </c>
      <c r="B152" s="13" t="s">
        <v>136</v>
      </c>
      <c r="C152" s="127" t="s">
        <v>222</v>
      </c>
      <c r="D152" s="3" t="str">
        <f t="shared" si="6"/>
        <v>% below SNAP threshold of 130% poverty</v>
      </c>
      <c r="E152" s="3" t="str">
        <f t="shared" si="7"/>
        <v>% between 130% and 185% poverty</v>
      </c>
      <c r="F152" s="3" t="str">
        <f t="shared" si="8"/>
        <v>% above Nutrition Pgm threshold of 185% poverty</v>
      </c>
      <c r="G152" s="128">
        <v>0.90138379541452296</v>
      </c>
      <c r="H152" s="129">
        <v>15.666050364304407</v>
      </c>
      <c r="I152" s="130">
        <v>15511000</v>
      </c>
      <c r="J152" s="129">
        <v>2.6500683585186975</v>
      </c>
      <c r="K152" s="131">
        <v>5852900</v>
      </c>
      <c r="L152" s="134">
        <v>1.3</v>
      </c>
      <c r="M152" s="6" t="s">
        <v>292</v>
      </c>
      <c r="N152" s="25">
        <v>1.85</v>
      </c>
      <c r="O152" s="3" t="s">
        <v>294</v>
      </c>
    </row>
    <row r="153" spans="1:15">
      <c r="A153" s="13">
        <v>192</v>
      </c>
      <c r="B153" s="13" t="s">
        <v>137</v>
      </c>
      <c r="C153" s="127" t="s">
        <v>211</v>
      </c>
      <c r="D153" s="3" t="str">
        <f t="shared" si="6"/>
        <v>% below SNAP threshold of 130% poverty</v>
      </c>
      <c r="E153" s="3" t="str">
        <f t="shared" si="7"/>
        <v>% between 130% and 185% poverty</v>
      </c>
      <c r="F153" s="3" t="str">
        <f t="shared" si="8"/>
        <v>% above Nutrition Pgm threshold of 185% poverty</v>
      </c>
      <c r="G153" s="128">
        <v>0.91967171605901588</v>
      </c>
      <c r="H153" s="129">
        <v>15.983894425105696</v>
      </c>
      <c r="I153" s="130">
        <v>82458000</v>
      </c>
      <c r="J153" s="129">
        <v>2.7038348452135068</v>
      </c>
      <c r="K153" s="131">
        <v>30496500</v>
      </c>
      <c r="L153" s="134">
        <v>1.3</v>
      </c>
      <c r="M153" s="6" t="s">
        <v>292</v>
      </c>
      <c r="N153" s="25">
        <v>1.85</v>
      </c>
      <c r="O153" s="3" t="s">
        <v>294</v>
      </c>
    </row>
    <row r="154" spans="1:15">
      <c r="A154" s="13">
        <v>193</v>
      </c>
      <c r="B154" s="13" t="s">
        <v>138</v>
      </c>
      <c r="C154" s="127" t="s">
        <v>211</v>
      </c>
      <c r="D154" s="3" t="str">
        <f t="shared" si="6"/>
        <v>% below SNAP threshold of 130% poverty</v>
      </c>
      <c r="E154" s="3" t="str">
        <f t="shared" si="7"/>
        <v>% between 130% and 185% poverty</v>
      </c>
      <c r="F154" s="3" t="str">
        <f t="shared" si="8"/>
        <v>% above Nutrition Pgm threshold of 185% poverty</v>
      </c>
      <c r="G154" s="128">
        <v>0.91307116279441236</v>
      </c>
      <c r="H154" s="129">
        <v>15.869176809366886</v>
      </c>
      <c r="I154" s="130">
        <v>24723000</v>
      </c>
      <c r="J154" s="129">
        <v>2.6844292186155725</v>
      </c>
      <c r="K154" s="131">
        <v>9209700</v>
      </c>
      <c r="L154" s="134">
        <v>1.3</v>
      </c>
      <c r="M154" s="6" t="s">
        <v>292</v>
      </c>
      <c r="N154" s="25">
        <v>1.85</v>
      </c>
      <c r="O154" s="3" t="s">
        <v>294</v>
      </c>
    </row>
    <row r="155" spans="1:15">
      <c r="A155" s="13">
        <v>195</v>
      </c>
      <c r="B155" s="13" t="s">
        <v>139</v>
      </c>
      <c r="C155" s="127" t="s">
        <v>196</v>
      </c>
      <c r="D155" s="3" t="str">
        <f t="shared" si="6"/>
        <v>% below SNAP threshold of 200% poverty</v>
      </c>
      <c r="E155" s="3" t="str">
        <f t="shared" si="7"/>
        <v>-</v>
      </c>
      <c r="F155" s="3" t="str">
        <f t="shared" si="8"/>
        <v>% above SNAP threshold of 200% poverty</v>
      </c>
      <c r="G155" s="128">
        <v>1.0417406475369608</v>
      </c>
      <c r="H155" s="129">
        <v>18.105452454192378</v>
      </c>
      <c r="I155" s="130">
        <v>59637000</v>
      </c>
      <c r="J155" s="129">
        <v>3.0627175037586647</v>
      </c>
      <c r="K155" s="131">
        <v>19472100</v>
      </c>
      <c r="L155" s="134">
        <v>2</v>
      </c>
      <c r="M155" s="6" t="s">
        <v>293</v>
      </c>
      <c r="N155" s="25">
        <v>2</v>
      </c>
      <c r="O155" s="3" t="s">
        <v>295</v>
      </c>
    </row>
    <row r="156" spans="1:15">
      <c r="A156" s="13">
        <v>196</v>
      </c>
      <c r="B156" s="13" t="s">
        <v>273</v>
      </c>
      <c r="C156" s="127" t="s">
        <v>202</v>
      </c>
      <c r="D156" s="3" t="str">
        <f t="shared" si="6"/>
        <v>% below SNAP threshold of 130% poverty</v>
      </c>
      <c r="E156" s="3" t="str">
        <f t="shared" si="7"/>
        <v>% between 130% and 185% poverty</v>
      </c>
      <c r="F156" s="3" t="str">
        <f t="shared" si="8"/>
        <v>% above Nutrition Pgm threshold of 185% poverty</v>
      </c>
      <c r="G156" s="128">
        <v>0.88264090842869924</v>
      </c>
      <c r="H156" s="129">
        <v>15.340298988490792</v>
      </c>
      <c r="I156" s="130">
        <v>18711000</v>
      </c>
      <c r="J156" s="129">
        <v>2.5949642707803759</v>
      </c>
      <c r="K156" s="131">
        <v>7210400</v>
      </c>
      <c r="L156" s="134">
        <v>1.3</v>
      </c>
      <c r="M156" s="6" t="s">
        <v>292</v>
      </c>
      <c r="N156" s="25">
        <v>1.85</v>
      </c>
      <c r="O156" s="3" t="s">
        <v>294</v>
      </c>
    </row>
    <row r="157" spans="1:15">
      <c r="A157" s="13">
        <v>197</v>
      </c>
      <c r="B157" s="13" t="s">
        <v>140</v>
      </c>
      <c r="C157" s="127" t="s">
        <v>222</v>
      </c>
      <c r="D157" s="3" t="str">
        <f t="shared" si="6"/>
        <v>% below SNAP threshold of 130% poverty</v>
      </c>
      <c r="E157" s="3" t="str">
        <f t="shared" si="7"/>
        <v>% between 130% and 185% poverty</v>
      </c>
      <c r="F157" s="3" t="str">
        <f t="shared" si="8"/>
        <v>% above Nutrition Pgm threshold of 185% poverty</v>
      </c>
      <c r="G157" s="128">
        <v>0.91842592524344235</v>
      </c>
      <c r="H157" s="129">
        <v>15.962242580731028</v>
      </c>
      <c r="I157" s="130">
        <v>59705000</v>
      </c>
      <c r="J157" s="129">
        <v>2.7001722202157206</v>
      </c>
      <c r="K157" s="131">
        <v>22111600</v>
      </c>
      <c r="L157" s="134">
        <v>1.3</v>
      </c>
      <c r="M157" s="6" t="s">
        <v>292</v>
      </c>
      <c r="N157" s="25">
        <v>1.85</v>
      </c>
      <c r="O157" s="3" t="s">
        <v>294</v>
      </c>
    </row>
    <row r="158" spans="1:15">
      <c r="A158" s="13">
        <v>199</v>
      </c>
      <c r="B158" s="13" t="s">
        <v>141</v>
      </c>
      <c r="C158" s="127" t="s">
        <v>191</v>
      </c>
      <c r="D158" s="3" t="str">
        <f t="shared" si="6"/>
        <v>% below SNAP threshold of 200% poverty</v>
      </c>
      <c r="E158" s="3" t="str">
        <f t="shared" si="7"/>
        <v>-</v>
      </c>
      <c r="F158" s="3" t="str">
        <f t="shared" si="8"/>
        <v>% above SNAP threshold of 200% poverty</v>
      </c>
      <c r="G158" s="128">
        <v>1.088317287417202</v>
      </c>
      <c r="H158" s="129">
        <v>18.914954455310969</v>
      </c>
      <c r="I158" s="130">
        <v>131154000</v>
      </c>
      <c r="J158" s="129">
        <v>3.1996528250065737</v>
      </c>
      <c r="K158" s="131">
        <v>40990200</v>
      </c>
      <c r="L158" s="134">
        <v>2</v>
      </c>
      <c r="M158" s="6" t="s">
        <v>293</v>
      </c>
      <c r="N158" s="25">
        <v>2</v>
      </c>
      <c r="O158" s="3" t="s">
        <v>295</v>
      </c>
    </row>
    <row r="159" spans="1:15">
      <c r="A159" s="13">
        <v>201</v>
      </c>
      <c r="B159" s="13" t="s">
        <v>142</v>
      </c>
      <c r="C159" s="127" t="s">
        <v>201</v>
      </c>
      <c r="D159" s="3" t="str">
        <f t="shared" si="6"/>
        <v>% below SNAP threshold of 165% poverty</v>
      </c>
      <c r="E159" s="3" t="str">
        <f t="shared" si="7"/>
        <v>% between 165% and 185% poverty</v>
      </c>
      <c r="F159" s="3" t="str">
        <f t="shared" si="8"/>
        <v>% above Nutrition Pgm threshold of 185% poverty</v>
      </c>
      <c r="G159" s="128">
        <v>0.94029094073953645</v>
      </c>
      <c r="H159" s="129">
        <v>16.342256550053143</v>
      </c>
      <c r="I159" s="130">
        <v>76925000</v>
      </c>
      <c r="J159" s="129">
        <v>2.764455365774237</v>
      </c>
      <c r="K159" s="131">
        <v>27826500</v>
      </c>
      <c r="L159" s="134">
        <v>1.65</v>
      </c>
      <c r="M159" s="6" t="s">
        <v>292</v>
      </c>
      <c r="N159" s="25">
        <v>1.85</v>
      </c>
      <c r="O159" s="3" t="s">
        <v>294</v>
      </c>
    </row>
    <row r="160" spans="1:15">
      <c r="A160" s="13">
        <v>202</v>
      </c>
      <c r="B160" s="13" t="s">
        <v>143</v>
      </c>
      <c r="C160" s="127" t="s">
        <v>222</v>
      </c>
      <c r="D160" s="3" t="str">
        <f t="shared" si="6"/>
        <v>% below SNAP threshold of 130% poverty</v>
      </c>
      <c r="E160" s="3" t="str">
        <f t="shared" si="7"/>
        <v>% between 130% and 185% poverty</v>
      </c>
      <c r="F160" s="3" t="str">
        <f t="shared" si="8"/>
        <v>% above Nutrition Pgm threshold of 185% poverty</v>
      </c>
      <c r="G160" s="128">
        <v>0.92530176147485355</v>
      </c>
      <c r="H160" s="129">
        <v>16.081744614432953</v>
      </c>
      <c r="I160" s="130">
        <v>31927000</v>
      </c>
      <c r="J160" s="129">
        <v>2.7203871787360692</v>
      </c>
      <c r="K160" s="131">
        <v>11736300</v>
      </c>
      <c r="L160" s="134">
        <v>1.3</v>
      </c>
      <c r="M160" s="6" t="s">
        <v>292</v>
      </c>
      <c r="N160" s="25">
        <v>1.85</v>
      </c>
      <c r="O160" s="3" t="s">
        <v>294</v>
      </c>
    </row>
    <row r="161" spans="1:15">
      <c r="A161" s="13">
        <v>206</v>
      </c>
      <c r="B161" s="13" t="s">
        <v>144</v>
      </c>
      <c r="C161" s="127" t="s">
        <v>199</v>
      </c>
      <c r="D161" s="3" t="str">
        <f t="shared" si="6"/>
        <v>% below SNAP threshold of 160% poverty</v>
      </c>
      <c r="E161" s="3" t="str">
        <f t="shared" si="7"/>
        <v>% between 160% and 185% poverty</v>
      </c>
      <c r="F161" s="3" t="str">
        <f t="shared" si="8"/>
        <v>% above Nutrition Pgm threshold of 185% poverty</v>
      </c>
      <c r="G161" s="128">
        <v>0.92809763768228937</v>
      </c>
      <c r="H161" s="129">
        <v>16.130336942918188</v>
      </c>
      <c r="I161" s="130">
        <v>22722000</v>
      </c>
      <c r="J161" s="129">
        <v>2.7286070547859307</v>
      </c>
      <c r="K161" s="131">
        <v>8327500</v>
      </c>
      <c r="L161" s="134">
        <v>1.6</v>
      </c>
      <c r="M161" s="6" t="s">
        <v>292</v>
      </c>
      <c r="N161" s="25">
        <v>1.85</v>
      </c>
      <c r="O161" s="3" t="s">
        <v>294</v>
      </c>
    </row>
    <row r="162" spans="1:15">
      <c r="A162" s="13">
        <v>207</v>
      </c>
      <c r="B162" s="13" t="s">
        <v>145</v>
      </c>
      <c r="C162" s="127" t="s">
        <v>221</v>
      </c>
      <c r="D162" s="3" t="str">
        <f t="shared" si="6"/>
        <v>% below SNAP threshold of 200% poverty</v>
      </c>
      <c r="E162" s="3" t="str">
        <f t="shared" si="7"/>
        <v>-</v>
      </c>
      <c r="F162" s="3" t="str">
        <f t="shared" si="8"/>
        <v>% above SNAP threshold of 200% poverty</v>
      </c>
      <c r="G162" s="128">
        <v>1.1485974098618148</v>
      </c>
      <c r="H162" s="129">
        <v>19.96262298339834</v>
      </c>
      <c r="I162" s="130">
        <v>102838000</v>
      </c>
      <c r="J162" s="129">
        <v>3.3768763849937353</v>
      </c>
      <c r="K162" s="131">
        <v>30453500</v>
      </c>
      <c r="L162" s="134">
        <v>2</v>
      </c>
      <c r="M162" s="6" t="s">
        <v>293</v>
      </c>
      <c r="N162" s="25">
        <v>2</v>
      </c>
      <c r="O162" s="3" t="s">
        <v>295</v>
      </c>
    </row>
    <row r="163" spans="1:15">
      <c r="A163" s="13">
        <v>208</v>
      </c>
      <c r="B163" s="13" t="s">
        <v>146</v>
      </c>
      <c r="C163" s="127" t="s">
        <v>203</v>
      </c>
      <c r="D163" s="3" t="str">
        <f t="shared" si="6"/>
        <v>% below SNAP threshold of 130% poverty</v>
      </c>
      <c r="E163" s="3" t="str">
        <f t="shared" si="7"/>
        <v>% between 130% and 185% poverty</v>
      </c>
      <c r="F163" s="3" t="str">
        <f t="shared" si="8"/>
        <v>% above Nutrition Pgm threshold of 185% poverty</v>
      </c>
      <c r="G163" s="128">
        <v>0.96961637944582957</v>
      </c>
      <c r="H163" s="129">
        <v>16.851932674768516</v>
      </c>
      <c r="I163" s="130">
        <v>101852000</v>
      </c>
      <c r="J163" s="129">
        <v>2.8506721555707388</v>
      </c>
      <c r="K163" s="131">
        <v>35729000</v>
      </c>
      <c r="L163" s="134">
        <v>1.3</v>
      </c>
      <c r="M163" s="6" t="s">
        <v>292</v>
      </c>
      <c r="N163" s="25">
        <v>1.85</v>
      </c>
      <c r="O163" s="3" t="s">
        <v>294</v>
      </c>
    </row>
    <row r="164" spans="1:15">
      <c r="A164" s="13">
        <v>209</v>
      </c>
      <c r="B164" s="13" t="s">
        <v>147</v>
      </c>
      <c r="C164" s="127" t="s">
        <v>230</v>
      </c>
      <c r="D164" s="3" t="str">
        <f t="shared" si="6"/>
        <v>% below SNAP threshold of 165% poverty</v>
      </c>
      <c r="E164" s="3" t="str">
        <f t="shared" si="7"/>
        <v>% between 165% and 185% poverty</v>
      </c>
      <c r="F164" s="3" t="str">
        <f t="shared" si="8"/>
        <v>% above Nutrition Pgm threshold of 185% poverty</v>
      </c>
      <c r="G164" s="128">
        <v>0.89712046478839114</v>
      </c>
      <c r="H164" s="129">
        <v>15.591953678022238</v>
      </c>
      <c r="I164" s="130">
        <v>19850000</v>
      </c>
      <c r="J164" s="129">
        <v>2.6375341664778698</v>
      </c>
      <c r="K164" s="131">
        <v>7526000</v>
      </c>
      <c r="L164" s="134">
        <v>1.65</v>
      </c>
      <c r="M164" s="6" t="s">
        <v>292</v>
      </c>
      <c r="N164" s="25">
        <v>1.85</v>
      </c>
      <c r="O164" s="3" t="s">
        <v>294</v>
      </c>
    </row>
    <row r="165" spans="1:15">
      <c r="A165" s="13">
        <v>214</v>
      </c>
      <c r="B165" s="13" t="s">
        <v>148</v>
      </c>
      <c r="C165" s="127" t="s">
        <v>222</v>
      </c>
      <c r="D165" s="3" t="str">
        <f t="shared" si="6"/>
        <v>% below SNAP threshold of 130% poverty</v>
      </c>
      <c r="E165" s="3" t="str">
        <f t="shared" si="7"/>
        <v>% between 130% and 185% poverty</v>
      </c>
      <c r="F165" s="3" t="str">
        <f t="shared" si="8"/>
        <v>% above Nutrition Pgm threshold of 185% poverty</v>
      </c>
      <c r="G165" s="128">
        <v>0.92984561233688234</v>
      </c>
      <c r="H165" s="129">
        <v>16.160716742415016</v>
      </c>
      <c r="I165" s="130">
        <v>42820000</v>
      </c>
      <c r="J165" s="129">
        <v>2.7337461002704342</v>
      </c>
      <c r="K165" s="131">
        <v>15663400</v>
      </c>
      <c r="L165" s="134">
        <v>1.3</v>
      </c>
      <c r="M165" s="6" t="s">
        <v>292</v>
      </c>
      <c r="N165" s="25">
        <v>1.85</v>
      </c>
      <c r="O165" s="3" t="s">
        <v>294</v>
      </c>
    </row>
    <row r="166" spans="1:15">
      <c r="A166" s="13">
        <v>216</v>
      </c>
      <c r="B166" s="13" t="s">
        <v>149</v>
      </c>
      <c r="C166" s="127" t="s">
        <v>230</v>
      </c>
      <c r="D166" s="3" t="str">
        <f t="shared" si="6"/>
        <v>% below SNAP threshold of 165% poverty</v>
      </c>
      <c r="E166" s="3" t="str">
        <f t="shared" si="7"/>
        <v>% between 165% and 185% poverty</v>
      </c>
      <c r="F166" s="3" t="str">
        <f t="shared" si="8"/>
        <v>% above Nutrition Pgm threshold of 185% poverty</v>
      </c>
      <c r="G166" s="128">
        <v>0.9044609794650541</v>
      </c>
      <c r="H166" s="129">
        <v>15.71953182310264</v>
      </c>
      <c r="I166" s="130">
        <v>123636000</v>
      </c>
      <c r="J166" s="129">
        <v>2.659115279627259</v>
      </c>
      <c r="K166" s="131">
        <v>46495200</v>
      </c>
      <c r="L166" s="134">
        <v>1.65</v>
      </c>
      <c r="M166" s="6" t="s">
        <v>292</v>
      </c>
      <c r="N166" s="25">
        <v>1.85</v>
      </c>
      <c r="O166" s="3" t="s">
        <v>294</v>
      </c>
    </row>
    <row r="167" spans="1:15">
      <c r="A167" s="13">
        <v>218</v>
      </c>
      <c r="B167" s="13" t="s">
        <v>150</v>
      </c>
      <c r="C167" s="127" t="s">
        <v>210</v>
      </c>
      <c r="D167" s="3" t="str">
        <f t="shared" si="6"/>
        <v>% below SNAP threshold of 165% poverty</v>
      </c>
      <c r="E167" s="3" t="str">
        <f t="shared" si="7"/>
        <v>% between 165% and 185% poverty</v>
      </c>
      <c r="F167" s="3" t="str">
        <f t="shared" si="8"/>
        <v>% above Nutrition Pgm threshold of 185% poverty</v>
      </c>
      <c r="G167" s="128">
        <v>1.0201847267354529</v>
      </c>
      <c r="H167" s="129">
        <v>17.73081055066217</v>
      </c>
      <c r="I167" s="130">
        <v>21443000</v>
      </c>
      <c r="J167" s="129">
        <v>2.9993430966022316</v>
      </c>
      <c r="K167" s="131">
        <v>7149400</v>
      </c>
      <c r="L167" s="134">
        <v>1.65</v>
      </c>
      <c r="M167" s="6" t="s">
        <v>292</v>
      </c>
      <c r="N167" s="25">
        <v>1.85</v>
      </c>
      <c r="O167" s="3" t="s">
        <v>294</v>
      </c>
    </row>
    <row r="168" spans="1:15">
      <c r="A168" s="13">
        <v>219</v>
      </c>
      <c r="B168" s="13" t="s">
        <v>151</v>
      </c>
      <c r="C168" s="127" t="s">
        <v>229</v>
      </c>
      <c r="D168" s="3" t="str">
        <f t="shared" si="6"/>
        <v>% below SNAP threshold of 130% poverty</v>
      </c>
      <c r="E168" s="3" t="str">
        <f t="shared" si="7"/>
        <v>% between 130% and 185% poverty</v>
      </c>
      <c r="F168" s="3" t="str">
        <f t="shared" si="8"/>
        <v>% above Nutrition Pgm threshold of 185% poverty</v>
      </c>
      <c r="G168" s="128">
        <v>1.0162665844599621</v>
      </c>
      <c r="H168" s="129">
        <v>17.66271323791414</v>
      </c>
      <c r="I168" s="130">
        <v>39240000</v>
      </c>
      <c r="J168" s="129">
        <v>2.9878237583122886</v>
      </c>
      <c r="K168" s="131">
        <v>13133200</v>
      </c>
      <c r="L168" s="134">
        <v>1.3</v>
      </c>
      <c r="M168" s="6" t="s">
        <v>292</v>
      </c>
      <c r="N168" s="25">
        <v>1.85</v>
      </c>
      <c r="O168" s="3" t="s">
        <v>294</v>
      </c>
    </row>
    <row r="169" spans="1:15">
      <c r="A169" s="13">
        <v>220</v>
      </c>
      <c r="B169" s="13" t="s">
        <v>152</v>
      </c>
      <c r="C169" s="127" t="s">
        <v>215</v>
      </c>
      <c r="D169" s="3" t="str">
        <f t="shared" si="6"/>
        <v>% below SNAP threshold of 200% poverty</v>
      </c>
      <c r="E169" s="3" t="str">
        <f t="shared" si="7"/>
        <v>-</v>
      </c>
      <c r="F169" s="3" t="str">
        <f t="shared" si="8"/>
        <v>% above SNAP threshold of 200% poverty</v>
      </c>
      <c r="G169" s="128">
        <v>1.0243234797908125</v>
      </c>
      <c r="H169" s="129">
        <v>17.802742078764322</v>
      </c>
      <c r="I169" s="130">
        <v>33546000</v>
      </c>
      <c r="J169" s="129">
        <v>3.0115110305849888</v>
      </c>
      <c r="K169" s="131">
        <v>11139200</v>
      </c>
      <c r="L169" s="134">
        <v>2</v>
      </c>
      <c r="M169" s="6" t="s">
        <v>293</v>
      </c>
      <c r="N169" s="25">
        <v>2</v>
      </c>
      <c r="O169" s="3" t="s">
        <v>295</v>
      </c>
    </row>
    <row r="170" spans="1:15">
      <c r="A170" s="13">
        <v>221</v>
      </c>
      <c r="B170" s="13" t="s">
        <v>153</v>
      </c>
      <c r="C170" s="127" t="s">
        <v>230</v>
      </c>
      <c r="D170" s="3" t="str">
        <f t="shared" si="6"/>
        <v>% below SNAP threshold of 165% poverty</v>
      </c>
      <c r="E170" s="3" t="str">
        <f t="shared" si="7"/>
        <v>% between 165% and 185% poverty</v>
      </c>
      <c r="F170" s="3" t="str">
        <f t="shared" si="8"/>
        <v>% above Nutrition Pgm threshold of 185% poverty</v>
      </c>
      <c r="G170" s="128">
        <v>0.75642376907538089</v>
      </c>
      <c r="H170" s="129">
        <v>13.146645106530119</v>
      </c>
      <c r="I170" s="130">
        <v>46937000</v>
      </c>
      <c r="J170" s="129">
        <v>2.2238858810816198</v>
      </c>
      <c r="K170" s="131">
        <v>21105700</v>
      </c>
      <c r="L170" s="134">
        <v>1.65</v>
      </c>
      <c r="M170" s="6" t="s">
        <v>292</v>
      </c>
      <c r="N170" s="25">
        <v>1.85</v>
      </c>
      <c r="O170" s="3" t="s">
        <v>294</v>
      </c>
    </row>
    <row r="171" spans="1:15">
      <c r="A171" s="13">
        <v>222</v>
      </c>
      <c r="B171" s="13" t="s">
        <v>252</v>
      </c>
      <c r="C171" s="127" t="s">
        <v>221</v>
      </c>
      <c r="D171" s="3" t="str">
        <f t="shared" si="6"/>
        <v>% below SNAP threshold of 200% poverty</v>
      </c>
      <c r="E171" s="3" t="str">
        <f t="shared" si="7"/>
        <v>-</v>
      </c>
      <c r="F171" s="3" t="str">
        <f t="shared" si="8"/>
        <v>% above SNAP threshold of 200% poverty</v>
      </c>
      <c r="G171" s="128">
        <v>1.1266478249122942</v>
      </c>
      <c r="H171" s="129">
        <v>19.581139196975673</v>
      </c>
      <c r="I171" s="130">
        <v>46561000</v>
      </c>
      <c r="J171" s="129">
        <v>3.3123446052421448</v>
      </c>
      <c r="K171" s="131">
        <v>14056700</v>
      </c>
      <c r="L171" s="134">
        <v>2</v>
      </c>
      <c r="M171" s="6" t="s">
        <v>293</v>
      </c>
      <c r="N171" s="25">
        <v>2</v>
      </c>
      <c r="O171" s="3" t="s">
        <v>295</v>
      </c>
    </row>
    <row r="172" spans="1:15">
      <c r="A172" s="13">
        <v>225</v>
      </c>
      <c r="B172" s="13" t="s">
        <v>154</v>
      </c>
      <c r="C172" s="127" t="s">
        <v>191</v>
      </c>
      <c r="D172" s="3" t="str">
        <f t="shared" si="6"/>
        <v>% below SNAP threshold of 200% poverty</v>
      </c>
      <c r="E172" s="3" t="str">
        <f t="shared" si="7"/>
        <v>-</v>
      </c>
      <c r="F172" s="3" t="str">
        <f t="shared" si="8"/>
        <v>% above SNAP threshold of 200% poverty</v>
      </c>
      <c r="G172" s="128">
        <v>1.0592319666321353</v>
      </c>
      <c r="H172" s="129">
        <v>18.409451580066509</v>
      </c>
      <c r="I172" s="130">
        <v>23683000</v>
      </c>
      <c r="J172" s="129">
        <v>3.1141419818984777</v>
      </c>
      <c r="K172" s="131">
        <v>7604900</v>
      </c>
      <c r="L172" s="134">
        <v>2</v>
      </c>
      <c r="M172" s="6" t="s">
        <v>293</v>
      </c>
      <c r="N172" s="25">
        <v>2</v>
      </c>
      <c r="O172" s="3" t="s">
        <v>295</v>
      </c>
    </row>
    <row r="173" spans="1:15">
      <c r="A173" s="13">
        <v>259</v>
      </c>
      <c r="B173" s="13" t="s">
        <v>155</v>
      </c>
      <c r="C173" s="127" t="s">
        <v>208</v>
      </c>
      <c r="D173" s="3" t="str">
        <f t="shared" si="6"/>
        <v>% below SNAP threshold of 185% poverty</v>
      </c>
      <c r="E173" s="3" t="str">
        <f t="shared" si="7"/>
        <v>-</v>
      </c>
      <c r="F173" s="3" t="str">
        <f t="shared" si="8"/>
        <v>% above SNAP threshold of 185% poverty</v>
      </c>
      <c r="G173" s="128">
        <v>1.1523629587556574</v>
      </c>
      <c r="H173" s="129">
        <v>20.028068223173324</v>
      </c>
      <c r="I173" s="130">
        <v>116765000</v>
      </c>
      <c r="J173" s="129">
        <v>3.3879470987416327</v>
      </c>
      <c r="K173" s="131">
        <v>34464800</v>
      </c>
      <c r="L173" s="134">
        <v>1.85</v>
      </c>
      <c r="M173" s="6" t="s">
        <v>293</v>
      </c>
      <c r="N173" s="25">
        <v>1.85</v>
      </c>
      <c r="O173" s="3" t="s">
        <v>295</v>
      </c>
    </row>
    <row r="174" spans="1:15">
      <c r="A174" s="13">
        <v>276</v>
      </c>
      <c r="B174" s="13" t="s">
        <v>156</v>
      </c>
      <c r="C174" s="127" t="s">
        <v>205</v>
      </c>
      <c r="D174" s="3" t="str">
        <f t="shared" si="6"/>
        <v>% below SNAP threshold of 130% poverty</v>
      </c>
      <c r="E174" s="3" t="str">
        <f t="shared" si="7"/>
        <v>% between 130% and 185% poverty</v>
      </c>
      <c r="F174" s="3" t="str">
        <f t="shared" si="8"/>
        <v>% above Nutrition Pgm threshold of 185% poverty</v>
      </c>
      <c r="G174" s="128">
        <v>0.89434176079331851</v>
      </c>
      <c r="H174" s="129">
        <v>15.543659802587875</v>
      </c>
      <c r="I174" s="130">
        <v>32043000</v>
      </c>
      <c r="J174" s="129">
        <v>2.6293647767323565</v>
      </c>
      <c r="K174" s="131">
        <v>12186400</v>
      </c>
      <c r="L174" s="134">
        <v>1.3</v>
      </c>
      <c r="M174" s="6" t="s">
        <v>292</v>
      </c>
      <c r="N174" s="25">
        <v>1.85</v>
      </c>
      <c r="O174" s="3" t="s">
        <v>294</v>
      </c>
    </row>
    <row r="175" spans="1:15">
      <c r="A175" s="13">
        <v>278</v>
      </c>
      <c r="B175" s="13" t="s">
        <v>157</v>
      </c>
      <c r="C175" s="127" t="s">
        <v>202</v>
      </c>
      <c r="D175" s="3" t="str">
        <f t="shared" si="6"/>
        <v>% below SNAP threshold of 130% poverty</v>
      </c>
      <c r="E175" s="3" t="str">
        <f t="shared" si="7"/>
        <v>% between 130% and 185% poverty</v>
      </c>
      <c r="F175" s="3" t="str">
        <f t="shared" si="8"/>
        <v>% above Nutrition Pgm threshold of 185% poverty</v>
      </c>
      <c r="G175" s="128">
        <v>0.88251853642774314</v>
      </c>
      <c r="H175" s="129">
        <v>15.338172163114175</v>
      </c>
      <c r="I175" s="130">
        <v>45004000</v>
      </c>
      <c r="J175" s="129">
        <v>2.5946044970975648</v>
      </c>
      <c r="K175" s="131">
        <v>17345400</v>
      </c>
      <c r="L175" s="134">
        <v>1.3</v>
      </c>
      <c r="M175" s="6" t="s">
        <v>292</v>
      </c>
      <c r="N175" s="25">
        <v>1.85</v>
      </c>
      <c r="O175" s="3" t="s">
        <v>294</v>
      </c>
    </row>
    <row r="176" spans="1:15">
      <c r="A176" s="13">
        <v>279</v>
      </c>
      <c r="B176" s="13" t="s">
        <v>158</v>
      </c>
      <c r="C176" s="127" t="s">
        <v>231</v>
      </c>
      <c r="D176" s="3" t="str">
        <f t="shared" si="6"/>
        <v>% below SNAP threshold of 130% poverty</v>
      </c>
      <c r="E176" s="3" t="str">
        <f t="shared" si="7"/>
        <v>% between 130% and 185% poverty</v>
      </c>
      <c r="F176" s="3" t="str">
        <f t="shared" si="8"/>
        <v>% above Nutrition Pgm threshold of 185% poverty</v>
      </c>
      <c r="G176" s="128">
        <v>0.9717611471644787</v>
      </c>
      <c r="H176" s="129">
        <v>16.88920873771864</v>
      </c>
      <c r="I176" s="130">
        <v>195767000</v>
      </c>
      <c r="J176" s="129">
        <v>2.8569777726635674</v>
      </c>
      <c r="K176" s="131">
        <v>68522600</v>
      </c>
      <c r="L176" s="134">
        <v>1.3</v>
      </c>
      <c r="M176" s="6" t="s">
        <v>292</v>
      </c>
      <c r="N176" s="25">
        <v>1.85</v>
      </c>
      <c r="O176" s="3" t="s">
        <v>294</v>
      </c>
    </row>
    <row r="177" spans="1:15">
      <c r="A177" s="13">
        <v>280</v>
      </c>
      <c r="B177" s="13" t="s">
        <v>159</v>
      </c>
      <c r="C177" s="127" t="s">
        <v>196</v>
      </c>
      <c r="D177" s="3" t="str">
        <f t="shared" si="6"/>
        <v>% below SNAP threshold of 200% poverty</v>
      </c>
      <c r="E177" s="3" t="str">
        <f t="shared" si="7"/>
        <v>-</v>
      </c>
      <c r="F177" s="3" t="str">
        <f t="shared" si="8"/>
        <v>% above SNAP threshold of 200% poverty</v>
      </c>
      <c r="G177" s="128">
        <v>1.0949745143469238</v>
      </c>
      <c r="H177" s="129">
        <v>19.030657059349537</v>
      </c>
      <c r="I177" s="130">
        <v>92091000</v>
      </c>
      <c r="J177" s="129">
        <v>3.219225072179956</v>
      </c>
      <c r="K177" s="131">
        <v>28606500</v>
      </c>
      <c r="L177" s="134">
        <v>2</v>
      </c>
      <c r="M177" s="6" t="s">
        <v>293</v>
      </c>
      <c r="N177" s="25">
        <v>2</v>
      </c>
      <c r="O177" s="3" t="s">
        <v>295</v>
      </c>
    </row>
    <row r="178" spans="1:15">
      <c r="A178" s="13">
        <v>281</v>
      </c>
      <c r="B178" s="13" t="s">
        <v>160</v>
      </c>
      <c r="C178" s="127" t="s">
        <v>191</v>
      </c>
      <c r="D178" s="3" t="str">
        <f t="shared" si="6"/>
        <v>% below SNAP threshold of 200% poverty</v>
      </c>
      <c r="E178" s="3" t="str">
        <f t="shared" si="7"/>
        <v>-</v>
      </c>
      <c r="F178" s="3" t="str">
        <f t="shared" si="8"/>
        <v>% above SNAP threshold of 200% poverty</v>
      </c>
      <c r="G178" s="128">
        <v>0.97291141855745833</v>
      </c>
      <c r="H178" s="129">
        <v>16.909200454528627</v>
      </c>
      <c r="I178" s="130">
        <v>179719000</v>
      </c>
      <c r="J178" s="129">
        <v>2.8603595705589275</v>
      </c>
      <c r="K178" s="131">
        <v>62831000</v>
      </c>
      <c r="L178" s="134">
        <v>2</v>
      </c>
      <c r="M178" s="6" t="s">
        <v>293</v>
      </c>
      <c r="N178" s="25">
        <v>2</v>
      </c>
      <c r="O178" s="3" t="s">
        <v>295</v>
      </c>
    </row>
    <row r="179" spans="1:15">
      <c r="A179" s="13">
        <v>284</v>
      </c>
      <c r="B179" s="13" t="s">
        <v>161</v>
      </c>
      <c r="C179" s="127" t="s">
        <v>196</v>
      </c>
      <c r="D179" s="3" t="str">
        <f t="shared" si="6"/>
        <v>% below SNAP threshold of 200% poverty</v>
      </c>
      <c r="E179" s="3" t="str">
        <f t="shared" si="7"/>
        <v>-</v>
      </c>
      <c r="F179" s="3" t="str">
        <f t="shared" si="8"/>
        <v>% above SNAP threshold of 200% poverty</v>
      </c>
      <c r="G179" s="128">
        <v>1.1396264298156769</v>
      </c>
      <c r="H179" s="129">
        <v>19.806707350196461</v>
      </c>
      <c r="I179" s="130">
        <v>35435000</v>
      </c>
      <c r="J179" s="129">
        <v>3.35050170365809</v>
      </c>
      <c r="K179" s="131">
        <v>10576100</v>
      </c>
      <c r="L179" s="134">
        <v>2</v>
      </c>
      <c r="M179" s="6" t="s">
        <v>293</v>
      </c>
      <c r="N179" s="25">
        <v>2</v>
      </c>
      <c r="O179" s="3" t="s">
        <v>295</v>
      </c>
    </row>
    <row r="180" spans="1:15">
      <c r="A180" s="13">
        <v>285</v>
      </c>
      <c r="B180" s="13" t="s">
        <v>162</v>
      </c>
      <c r="C180" s="127" t="s">
        <v>222</v>
      </c>
      <c r="D180" s="3" t="str">
        <f t="shared" si="6"/>
        <v>% below SNAP threshold of 130% poverty</v>
      </c>
      <c r="E180" s="3" t="str">
        <f t="shared" si="7"/>
        <v>% between 130% and 185% poverty</v>
      </c>
      <c r="F180" s="3" t="str">
        <f t="shared" si="8"/>
        <v>% above Nutrition Pgm threshold of 185% poverty</v>
      </c>
      <c r="G180" s="128">
        <v>0.8818717104295245</v>
      </c>
      <c r="H180" s="129">
        <v>15.326930327265135</v>
      </c>
      <c r="I180" s="130">
        <v>30280000</v>
      </c>
      <c r="J180" s="129">
        <v>2.592702828662802</v>
      </c>
      <c r="K180" s="131">
        <v>11678900</v>
      </c>
      <c r="L180" s="134">
        <v>1.3</v>
      </c>
      <c r="M180" s="6" t="s">
        <v>292</v>
      </c>
      <c r="N180" s="25">
        <v>1.85</v>
      </c>
      <c r="O180" s="3" t="s">
        <v>294</v>
      </c>
    </row>
    <row r="181" spans="1:15">
      <c r="A181" s="13">
        <v>287</v>
      </c>
      <c r="B181" s="13" t="s">
        <v>163</v>
      </c>
      <c r="C181" s="127" t="s">
        <v>225</v>
      </c>
      <c r="D181" s="3" t="str">
        <f t="shared" si="6"/>
        <v>% below SNAP threshold of 160% poverty</v>
      </c>
      <c r="E181" s="3" t="str">
        <f t="shared" si="7"/>
        <v>% between 160% and 185% poverty</v>
      </c>
      <c r="F181" s="3" t="str">
        <f t="shared" si="8"/>
        <v>% above Nutrition Pgm threshold of 185% poverty</v>
      </c>
      <c r="G181" s="128">
        <v>0.99933376667245588</v>
      </c>
      <c r="H181" s="129">
        <v>17.368420864767284</v>
      </c>
      <c r="I181" s="130">
        <v>40130000</v>
      </c>
      <c r="J181" s="129">
        <v>2.9380412740170203</v>
      </c>
      <c r="K181" s="131">
        <v>13658600</v>
      </c>
      <c r="L181" s="134">
        <v>1.6</v>
      </c>
      <c r="M181" s="6" t="s">
        <v>292</v>
      </c>
      <c r="N181" s="25">
        <v>1.85</v>
      </c>
      <c r="O181" s="3" t="s">
        <v>294</v>
      </c>
    </row>
    <row r="182" spans="1:15">
      <c r="A182" s="13">
        <v>290</v>
      </c>
      <c r="B182" s="13" t="s">
        <v>164</v>
      </c>
      <c r="C182" s="127" t="s">
        <v>230</v>
      </c>
      <c r="D182" s="3" t="str">
        <f t="shared" si="6"/>
        <v>% below SNAP threshold of 165% poverty</v>
      </c>
      <c r="E182" s="3" t="str">
        <f t="shared" si="7"/>
        <v>% between 165% and 185% poverty</v>
      </c>
      <c r="F182" s="3" t="str">
        <f t="shared" si="8"/>
        <v>% above Nutrition Pgm threshold of 185% poverty</v>
      </c>
      <c r="G182" s="128">
        <v>0.84698344704560147</v>
      </c>
      <c r="H182" s="129">
        <v>14.720572309652553</v>
      </c>
      <c r="I182" s="130">
        <v>18790000</v>
      </c>
      <c r="J182" s="129">
        <v>2.4901313343140683</v>
      </c>
      <c r="K182" s="131">
        <v>7545700</v>
      </c>
      <c r="L182" s="134">
        <v>1.65</v>
      </c>
      <c r="M182" s="6" t="s">
        <v>292</v>
      </c>
      <c r="N182" s="25">
        <v>1.85</v>
      </c>
      <c r="O182" s="3" t="s">
        <v>294</v>
      </c>
    </row>
    <row r="183" spans="1:15">
      <c r="A183" s="13">
        <v>291</v>
      </c>
      <c r="B183" s="13" t="s">
        <v>165</v>
      </c>
      <c r="C183" s="127" t="s">
        <v>197</v>
      </c>
      <c r="D183" s="3" t="str">
        <f t="shared" si="6"/>
        <v>% below SNAP threshold of 130% poverty</v>
      </c>
      <c r="E183" s="3" t="str">
        <f t="shared" si="7"/>
        <v>% between 130% and 185% poverty</v>
      </c>
      <c r="F183" s="3" t="str">
        <f t="shared" si="8"/>
        <v>% above Nutrition Pgm threshold of 185% poverty</v>
      </c>
      <c r="G183" s="128">
        <v>0.97047740942064475</v>
      </c>
      <c r="H183" s="129">
        <v>16.866897375730804</v>
      </c>
      <c r="I183" s="130">
        <v>78596000</v>
      </c>
      <c r="J183" s="129">
        <v>2.8532035836966956</v>
      </c>
      <c r="K183" s="131">
        <v>27546700</v>
      </c>
      <c r="L183" s="134">
        <v>1.3</v>
      </c>
      <c r="M183" s="6" t="s">
        <v>292</v>
      </c>
      <c r="N183" s="25">
        <v>1.85</v>
      </c>
      <c r="O183" s="3" t="s">
        <v>294</v>
      </c>
    </row>
    <row r="184" spans="1:15">
      <c r="A184" s="13">
        <v>294</v>
      </c>
      <c r="B184" s="13" t="s">
        <v>166</v>
      </c>
      <c r="C184" s="127" t="s">
        <v>225</v>
      </c>
      <c r="D184" s="3" t="str">
        <f t="shared" si="6"/>
        <v>% below SNAP threshold of 160% poverty</v>
      </c>
      <c r="E184" s="3" t="str">
        <f t="shared" si="7"/>
        <v>% between 160% and 185% poverty</v>
      </c>
      <c r="F184" s="3" t="str">
        <f t="shared" si="8"/>
        <v>% above Nutrition Pgm threshold of 185% poverty</v>
      </c>
      <c r="G184" s="128">
        <v>0.9970988273142547</v>
      </c>
      <c r="H184" s="129">
        <v>17.329577618721746</v>
      </c>
      <c r="I184" s="130">
        <v>21342000</v>
      </c>
      <c r="J184" s="129">
        <v>2.9314705523039088</v>
      </c>
      <c r="K184" s="131">
        <v>7280300</v>
      </c>
      <c r="L184" s="134">
        <v>1.6</v>
      </c>
      <c r="M184" s="6" t="s">
        <v>292</v>
      </c>
      <c r="N184" s="25">
        <v>1.85</v>
      </c>
      <c r="O184" s="3" t="s">
        <v>294</v>
      </c>
    </row>
    <row r="185" spans="1:15">
      <c r="A185" s="13">
        <v>296</v>
      </c>
      <c r="B185" s="13" t="s">
        <v>167</v>
      </c>
      <c r="C185" s="127" t="s">
        <v>225</v>
      </c>
      <c r="D185" s="3" t="str">
        <f t="shared" si="6"/>
        <v>% below SNAP threshold of 160% poverty</v>
      </c>
      <c r="E185" s="3" t="str">
        <f t="shared" si="7"/>
        <v>% between 160% and 185% poverty</v>
      </c>
      <c r="F185" s="3" t="str">
        <f t="shared" si="8"/>
        <v>% above Nutrition Pgm threshold of 185% poverty</v>
      </c>
      <c r="G185" s="128">
        <v>1.0545489785177242</v>
      </c>
      <c r="H185" s="129">
        <v>18.328061246638047</v>
      </c>
      <c r="I185" s="130">
        <v>404566000</v>
      </c>
      <c r="J185" s="129">
        <v>3.1003739968421091</v>
      </c>
      <c r="K185" s="131">
        <v>130489300</v>
      </c>
      <c r="L185" s="134">
        <v>1.6</v>
      </c>
      <c r="M185" s="6" t="s">
        <v>292</v>
      </c>
      <c r="N185" s="25">
        <v>1.85</v>
      </c>
      <c r="O185" s="3" t="s">
        <v>294</v>
      </c>
    </row>
    <row r="186" spans="1:15">
      <c r="A186" s="13">
        <v>297</v>
      </c>
      <c r="B186" s="13" t="s">
        <v>168</v>
      </c>
      <c r="C186" s="127" t="s">
        <v>221</v>
      </c>
      <c r="D186" s="3" t="str">
        <f t="shared" si="6"/>
        <v>% below SNAP threshold of 200% poverty</v>
      </c>
      <c r="E186" s="3" t="str">
        <f t="shared" si="7"/>
        <v>-</v>
      </c>
      <c r="F186" s="3" t="str">
        <f t="shared" si="8"/>
        <v>% above SNAP threshold of 200% poverty</v>
      </c>
      <c r="G186" s="128">
        <v>1.1891995077759412</v>
      </c>
      <c r="H186" s="129">
        <v>20.668287445145857</v>
      </c>
      <c r="I186" s="130">
        <v>786005000</v>
      </c>
      <c r="J186" s="129">
        <v>3.4962465528612672</v>
      </c>
      <c r="K186" s="131">
        <v>224813900</v>
      </c>
      <c r="L186" s="134">
        <v>2</v>
      </c>
      <c r="M186" s="6" t="s">
        <v>293</v>
      </c>
      <c r="N186" s="25">
        <v>2</v>
      </c>
      <c r="O186" s="3" t="s">
        <v>295</v>
      </c>
    </row>
    <row r="187" spans="1:15">
      <c r="A187" s="13">
        <v>298</v>
      </c>
      <c r="B187" s="13" t="s">
        <v>169</v>
      </c>
      <c r="C187" s="127" t="s">
        <v>205</v>
      </c>
      <c r="D187" s="3" t="str">
        <f t="shared" si="6"/>
        <v>% below SNAP threshold of 130% poverty</v>
      </c>
      <c r="E187" s="3" t="str">
        <f t="shared" si="7"/>
        <v>% between 130% and 185% poverty</v>
      </c>
      <c r="F187" s="3" t="str">
        <f t="shared" si="8"/>
        <v>% above Nutrition Pgm threshold of 185% poverty</v>
      </c>
      <c r="G187" s="128">
        <v>1.0018032912949806</v>
      </c>
      <c r="H187" s="129">
        <v>17.411341202706762</v>
      </c>
      <c r="I187" s="130">
        <v>71474000</v>
      </c>
      <c r="J187" s="129">
        <v>2.9453016764072428</v>
      </c>
      <c r="K187" s="131">
        <v>24267000</v>
      </c>
      <c r="L187" s="134">
        <v>1.3</v>
      </c>
      <c r="M187" s="6" t="s">
        <v>292</v>
      </c>
      <c r="N187" s="25">
        <v>1.85</v>
      </c>
      <c r="O187" s="3" t="s">
        <v>294</v>
      </c>
    </row>
    <row r="188" spans="1:15">
      <c r="A188" s="13">
        <v>303</v>
      </c>
      <c r="B188" s="13" t="s">
        <v>170</v>
      </c>
      <c r="C188" s="127" t="s">
        <v>202</v>
      </c>
      <c r="D188" s="3" t="str">
        <f t="shared" si="6"/>
        <v>% below SNAP threshold of 130% poverty</v>
      </c>
      <c r="E188" s="3" t="str">
        <f t="shared" si="7"/>
        <v>% between 130% and 185% poverty</v>
      </c>
      <c r="F188" s="3" t="str">
        <f t="shared" si="8"/>
        <v>% above Nutrition Pgm threshold of 185% poverty</v>
      </c>
      <c r="G188" s="128">
        <v>0.94635795481842799</v>
      </c>
      <c r="H188" s="129">
        <v>16.447701254744278</v>
      </c>
      <c r="I188" s="130">
        <v>20151000</v>
      </c>
      <c r="J188" s="129">
        <v>2.7822923871661782</v>
      </c>
      <c r="K188" s="131">
        <v>7242600</v>
      </c>
      <c r="L188" s="134">
        <v>1.3</v>
      </c>
      <c r="M188" s="6" t="s">
        <v>292</v>
      </c>
      <c r="N188" s="25">
        <v>1.85</v>
      </c>
      <c r="O188" s="3" t="s">
        <v>294</v>
      </c>
    </row>
    <row r="189" spans="1:15">
      <c r="A189" s="13">
        <v>305</v>
      </c>
      <c r="B189" s="13" t="s">
        <v>171</v>
      </c>
      <c r="C189" s="127" t="s">
        <v>209</v>
      </c>
      <c r="D189" s="3" t="str">
        <f t="shared" si="6"/>
        <v>% below SNAP threshold of 200% poverty</v>
      </c>
      <c r="E189" s="3" t="str">
        <f t="shared" si="7"/>
        <v>-</v>
      </c>
      <c r="F189" s="3" t="str">
        <f t="shared" si="8"/>
        <v>% above SNAP threshold of 200% poverty</v>
      </c>
      <c r="G189" s="128">
        <v>1.0485693909661928</v>
      </c>
      <c r="H189" s="129">
        <v>18.224136014992432</v>
      </c>
      <c r="I189" s="130">
        <v>27181000</v>
      </c>
      <c r="J189" s="129">
        <v>3.0827940094406068</v>
      </c>
      <c r="K189" s="131">
        <v>8817000</v>
      </c>
      <c r="L189" s="134">
        <v>2</v>
      </c>
      <c r="M189" s="6" t="s">
        <v>293</v>
      </c>
      <c r="N189" s="25">
        <v>2</v>
      </c>
      <c r="O189" s="3" t="s">
        <v>295</v>
      </c>
    </row>
    <row r="190" spans="1:15">
      <c r="A190" s="13">
        <v>306</v>
      </c>
      <c r="B190" s="13" t="s">
        <v>172</v>
      </c>
      <c r="C190" s="127" t="s">
        <v>209</v>
      </c>
      <c r="D190" s="3" t="str">
        <f t="shared" si="6"/>
        <v>% below SNAP threshold of 200% poverty</v>
      </c>
      <c r="E190" s="3" t="str">
        <f t="shared" si="7"/>
        <v>-</v>
      </c>
      <c r="F190" s="3" t="str">
        <f t="shared" si="8"/>
        <v>% above SNAP threshold of 200% poverty</v>
      </c>
      <c r="G190" s="128">
        <v>0.98175401837273768</v>
      </c>
      <c r="H190" s="129">
        <v>17.06288483931818</v>
      </c>
      <c r="I190" s="130">
        <v>332045000</v>
      </c>
      <c r="J190" s="129">
        <v>2.8863568140158486</v>
      </c>
      <c r="K190" s="131">
        <v>115039300</v>
      </c>
      <c r="L190" s="134">
        <v>2</v>
      </c>
      <c r="M190" s="6" t="s">
        <v>293</v>
      </c>
      <c r="N190" s="25">
        <v>2</v>
      </c>
      <c r="O190" s="3" t="s">
        <v>295</v>
      </c>
    </row>
    <row r="191" spans="1:15">
      <c r="A191" s="13">
        <v>309</v>
      </c>
      <c r="B191" s="13" t="s">
        <v>173</v>
      </c>
      <c r="C191" s="127" t="s">
        <v>214</v>
      </c>
      <c r="D191" s="3" t="str">
        <f t="shared" si="6"/>
        <v>% below SNAP threshold of 200% poverty</v>
      </c>
      <c r="E191" s="3" t="str">
        <f t="shared" si="7"/>
        <v>-</v>
      </c>
      <c r="F191" s="3" t="str">
        <f t="shared" si="8"/>
        <v>% above SNAP threshold of 200% poverty</v>
      </c>
      <c r="G191" s="128">
        <v>1.0378875887706489</v>
      </c>
      <c r="H191" s="129">
        <v>18.038486292833877</v>
      </c>
      <c r="I191" s="130">
        <v>146291000</v>
      </c>
      <c r="J191" s="129">
        <v>3.0513895109857079</v>
      </c>
      <c r="K191" s="131">
        <v>47942300</v>
      </c>
      <c r="L191" s="134">
        <v>2</v>
      </c>
      <c r="M191" s="6" t="s">
        <v>293</v>
      </c>
      <c r="N191" s="25">
        <v>2</v>
      </c>
      <c r="O191" s="3" t="s">
        <v>295</v>
      </c>
    </row>
    <row r="192" spans="1:15">
      <c r="A192" s="13">
        <v>310</v>
      </c>
      <c r="B192" s="13" t="s">
        <v>174</v>
      </c>
      <c r="C192" s="127" t="s">
        <v>218</v>
      </c>
      <c r="D192" s="3" t="str">
        <f t="shared" si="6"/>
        <v>% below SNAP threshold of 185% poverty</v>
      </c>
      <c r="E192" s="3" t="str">
        <f t="shared" si="7"/>
        <v>-</v>
      </c>
      <c r="F192" s="3" t="str">
        <f t="shared" si="8"/>
        <v>% above SNAP threshold of 185% poverty</v>
      </c>
      <c r="G192" s="128">
        <v>1.0755884534975657</v>
      </c>
      <c r="H192" s="129">
        <v>18.693727321787691</v>
      </c>
      <c r="I192" s="130">
        <v>64734000</v>
      </c>
      <c r="J192" s="129">
        <v>3.1622300532828431</v>
      </c>
      <c r="K192" s="131">
        <v>20470900</v>
      </c>
      <c r="L192" s="134">
        <v>1.85</v>
      </c>
      <c r="M192" s="6" t="s">
        <v>293</v>
      </c>
      <c r="N192" s="25">
        <v>1.85</v>
      </c>
      <c r="O192" s="3" t="s">
        <v>295</v>
      </c>
    </row>
    <row r="193" spans="1:15">
      <c r="A193" s="13">
        <v>311</v>
      </c>
      <c r="B193" s="13" t="s">
        <v>175</v>
      </c>
      <c r="C193" s="127" t="s">
        <v>221</v>
      </c>
      <c r="D193" s="3" t="str">
        <f t="shared" si="6"/>
        <v>% below SNAP threshold of 200% poverty</v>
      </c>
      <c r="E193" s="3" t="str">
        <f t="shared" si="7"/>
        <v>-</v>
      </c>
      <c r="F193" s="3" t="str">
        <f t="shared" si="8"/>
        <v>% above SNAP threshold of 200% poverty</v>
      </c>
      <c r="G193" s="128">
        <v>1.1485974098618148</v>
      </c>
      <c r="H193" s="129">
        <v>19.96262298339834</v>
      </c>
      <c r="I193" s="130">
        <v>102838000</v>
      </c>
      <c r="J193" s="129">
        <v>3.3768763849937353</v>
      </c>
      <c r="K193" s="131">
        <v>30453500</v>
      </c>
      <c r="L193" s="134">
        <v>2</v>
      </c>
      <c r="M193" s="6" t="s">
        <v>293</v>
      </c>
      <c r="N193" s="25">
        <v>2</v>
      </c>
      <c r="O193" s="3" t="s">
        <v>295</v>
      </c>
    </row>
    <row r="194" spans="1:15">
      <c r="A194" s="13">
        <v>316</v>
      </c>
      <c r="B194" s="13" t="s">
        <v>245</v>
      </c>
      <c r="C194" s="127" t="s">
        <v>189</v>
      </c>
      <c r="D194" s="3" t="str">
        <f t="shared" si="6"/>
        <v>% below SNAP threshold of 130% poverty</v>
      </c>
      <c r="E194" s="3" t="str">
        <f t="shared" si="7"/>
        <v>% between 130% and 185% poverty</v>
      </c>
      <c r="F194" s="3" t="str">
        <f t="shared" si="8"/>
        <v>% above Nutrition Pgm threshold of 185% poverty</v>
      </c>
      <c r="G194" s="128">
        <v>0.90082338950119656</v>
      </c>
      <c r="H194" s="129">
        <v>15.656310509530796</v>
      </c>
      <c r="I194" s="130">
        <v>25488000</v>
      </c>
      <c r="J194" s="129">
        <v>2.6484207651335177</v>
      </c>
      <c r="K194" s="131">
        <v>9624000</v>
      </c>
      <c r="L194" s="134">
        <v>1.3</v>
      </c>
      <c r="M194" s="6" t="s">
        <v>292</v>
      </c>
      <c r="N194" s="25">
        <v>1.85</v>
      </c>
      <c r="O194" s="3" t="s">
        <v>294</v>
      </c>
    </row>
    <row r="195" spans="1:15">
      <c r="A195" s="13">
        <v>319</v>
      </c>
      <c r="B195" s="13" t="s">
        <v>176</v>
      </c>
      <c r="C195" s="127" t="s">
        <v>190</v>
      </c>
      <c r="D195" s="3" t="str">
        <f t="shared" si="6"/>
        <v>% below SNAP threshold of 185% poverty</v>
      </c>
      <c r="E195" s="3" t="str">
        <f t="shared" si="7"/>
        <v>-</v>
      </c>
      <c r="F195" s="3" t="str">
        <f t="shared" si="8"/>
        <v>% above SNAP threshold of 185% poverty</v>
      </c>
      <c r="G195" s="128">
        <v>0.988335082600168</v>
      </c>
      <c r="H195" s="129">
        <v>17.17726373559092</v>
      </c>
      <c r="I195" s="130">
        <v>420795000</v>
      </c>
      <c r="J195" s="129">
        <v>2.9057051428444938</v>
      </c>
      <c r="K195" s="131">
        <v>144816800</v>
      </c>
      <c r="L195" s="134">
        <v>1.85</v>
      </c>
      <c r="M195" s="6" t="s">
        <v>293</v>
      </c>
      <c r="N195" s="25">
        <v>1.85</v>
      </c>
      <c r="O195" s="3" t="s">
        <v>295</v>
      </c>
    </row>
    <row r="196" spans="1:15">
      <c r="A196" s="13">
        <v>320</v>
      </c>
      <c r="B196" s="13" t="s">
        <v>177</v>
      </c>
      <c r="C196" s="127" t="s">
        <v>213</v>
      </c>
      <c r="D196" s="3" t="str">
        <f t="shared" si="6"/>
        <v>% below SNAP threshold of 200% poverty</v>
      </c>
      <c r="E196" s="3" t="str">
        <f t="shared" si="7"/>
        <v>-</v>
      </c>
      <c r="F196" s="3" t="str">
        <f t="shared" si="8"/>
        <v>% above SNAP threshold of 200% poverty</v>
      </c>
      <c r="G196" s="128">
        <v>0.99750890850250584</v>
      </c>
      <c r="H196" s="129">
        <v>17.336704829773552</v>
      </c>
      <c r="I196" s="130">
        <v>69453000</v>
      </c>
      <c r="J196" s="129">
        <v>2.9326761909973671</v>
      </c>
      <c r="K196" s="131">
        <v>23682500</v>
      </c>
      <c r="L196" s="134">
        <v>2</v>
      </c>
      <c r="M196" s="6" t="s">
        <v>293</v>
      </c>
      <c r="N196" s="25">
        <v>2</v>
      </c>
      <c r="O196" s="3" t="s">
        <v>295</v>
      </c>
    </row>
    <row r="197" spans="1:15">
      <c r="A197" s="13">
        <v>323</v>
      </c>
      <c r="B197" s="13" t="s">
        <v>178</v>
      </c>
      <c r="C197" s="127" t="s">
        <v>230</v>
      </c>
      <c r="D197" s="3" t="str">
        <f t="shared" si="6"/>
        <v>% below SNAP threshold of 165% poverty</v>
      </c>
      <c r="E197" s="3" t="str">
        <f t="shared" si="7"/>
        <v>% between 165% and 185% poverty</v>
      </c>
      <c r="F197" s="3" t="str">
        <f t="shared" si="8"/>
        <v>% above Nutrition Pgm threshold of 185% poverty</v>
      </c>
      <c r="G197" s="128">
        <v>0.91306763949948566</v>
      </c>
      <c r="H197" s="129">
        <v>15.869115574501059</v>
      </c>
      <c r="I197" s="130">
        <v>55482000</v>
      </c>
      <c r="J197" s="129">
        <v>2.684418860128488</v>
      </c>
      <c r="K197" s="131">
        <v>20668100</v>
      </c>
      <c r="L197" s="134">
        <v>1.65</v>
      </c>
      <c r="M197" s="6" t="s">
        <v>292</v>
      </c>
      <c r="N197" s="25">
        <v>1.85</v>
      </c>
      <c r="O197" s="3" t="s">
        <v>294</v>
      </c>
    </row>
    <row r="198" spans="1:15">
      <c r="A198" s="13">
        <v>324</v>
      </c>
      <c r="B198" s="13" t="s">
        <v>179</v>
      </c>
      <c r="C198" s="127" t="s">
        <v>197</v>
      </c>
      <c r="D198" s="3" t="str">
        <f t="shared" si="6"/>
        <v>% below SNAP threshold of 130% poverty</v>
      </c>
      <c r="E198" s="3" t="str">
        <f t="shared" si="7"/>
        <v>% between 130% and 185% poverty</v>
      </c>
      <c r="F198" s="3" t="str">
        <f t="shared" si="8"/>
        <v>% above Nutrition Pgm threshold of 185% poverty</v>
      </c>
      <c r="G198" s="128">
        <v>1.0058519229630427</v>
      </c>
      <c r="H198" s="129">
        <v>17.48170642109768</v>
      </c>
      <c r="I198" s="130">
        <v>39092000</v>
      </c>
      <c r="J198" s="129">
        <v>2.9572046535113454</v>
      </c>
      <c r="K198" s="131">
        <v>13219300</v>
      </c>
      <c r="L198" s="134">
        <v>1.3</v>
      </c>
      <c r="M198" s="6" t="s">
        <v>292</v>
      </c>
      <c r="N198" s="25">
        <v>1.85</v>
      </c>
      <c r="O198" s="3" t="s">
        <v>294</v>
      </c>
    </row>
    <row r="199" spans="1:15">
      <c r="A199" s="13">
        <v>326</v>
      </c>
      <c r="B199" s="13" t="s">
        <v>180</v>
      </c>
      <c r="C199" s="127" t="s">
        <v>205</v>
      </c>
      <c r="D199" s="3" t="str">
        <f t="shared" si="6"/>
        <v>% below SNAP threshold of 130% poverty</v>
      </c>
      <c r="E199" s="3" t="str">
        <f t="shared" si="7"/>
        <v>% between 130% and 185% poverty</v>
      </c>
      <c r="F199" s="3" t="str">
        <f t="shared" si="8"/>
        <v>% above Nutrition Pgm threshold of 185% poverty</v>
      </c>
      <c r="G199" s="128">
        <v>0.93827369828169382</v>
      </c>
      <c r="H199" s="129">
        <v>16.307196876135837</v>
      </c>
      <c r="I199" s="130">
        <v>43529000</v>
      </c>
      <c r="J199" s="129">
        <v>2.7585246729481798</v>
      </c>
      <c r="K199" s="131">
        <v>15779900</v>
      </c>
      <c r="L199" s="134">
        <v>1.3</v>
      </c>
      <c r="M199" s="6" t="s">
        <v>292</v>
      </c>
      <c r="N199" s="25">
        <v>1.85</v>
      </c>
      <c r="O199" s="3" t="s">
        <v>294</v>
      </c>
    </row>
    <row r="200" spans="1:15">
      <c r="A200" s="13">
        <v>339</v>
      </c>
      <c r="B200" s="13" t="s">
        <v>181</v>
      </c>
      <c r="C200" s="127" t="s">
        <v>205</v>
      </c>
      <c r="D200" s="3" t="str">
        <f t="shared" si="6"/>
        <v>% below SNAP threshold of 130% poverty</v>
      </c>
      <c r="E200" s="3" t="str">
        <f t="shared" si="7"/>
        <v>% between 130% and 185% poverty</v>
      </c>
      <c r="F200" s="3" t="str">
        <f t="shared" si="8"/>
        <v>% above Nutrition Pgm threshold of 185% poverty</v>
      </c>
      <c r="G200" s="128">
        <v>0.91855938774974333</v>
      </c>
      <c r="H200" s="129">
        <v>15.964562159090539</v>
      </c>
      <c r="I200" s="130">
        <v>35574000</v>
      </c>
      <c r="J200" s="129">
        <v>2.7005645999842454</v>
      </c>
      <c r="K200" s="131">
        <v>13172700</v>
      </c>
      <c r="L200" s="134">
        <v>1.3</v>
      </c>
      <c r="M200" s="6" t="s">
        <v>292</v>
      </c>
      <c r="N200" s="25">
        <v>1.85</v>
      </c>
      <c r="O200" s="3" t="s">
        <v>294</v>
      </c>
    </row>
    <row r="201" spans="1:15">
      <c r="A201" s="13">
        <v>369</v>
      </c>
      <c r="B201" s="13" t="s">
        <v>182</v>
      </c>
      <c r="C201" s="127" t="s">
        <v>202</v>
      </c>
      <c r="D201" s="3" t="str">
        <f t="shared" si="6"/>
        <v>% below SNAP threshold of 130% poverty</v>
      </c>
      <c r="E201" s="3" t="str">
        <f t="shared" si="7"/>
        <v>% between 130% and 185% poverty</v>
      </c>
      <c r="F201" s="3" t="str">
        <f t="shared" si="8"/>
        <v>% above Nutrition Pgm threshold of 185% poverty</v>
      </c>
      <c r="G201" s="128">
        <v>0.89890207574992298</v>
      </c>
      <c r="H201" s="129">
        <v>15.62291807653366</v>
      </c>
      <c r="I201" s="130">
        <v>37623000</v>
      </c>
      <c r="J201" s="129">
        <v>2.6427721027047735</v>
      </c>
      <c r="K201" s="131">
        <v>14236000</v>
      </c>
      <c r="L201" s="134">
        <v>1.3</v>
      </c>
      <c r="M201" s="6" t="s">
        <v>292</v>
      </c>
      <c r="N201" s="25">
        <v>1.85</v>
      </c>
      <c r="O201" s="3" t="s">
        <v>294</v>
      </c>
    </row>
    <row r="202" spans="1:15">
      <c r="A202" s="13">
        <v>370</v>
      </c>
      <c r="B202" s="13" t="s">
        <v>314</v>
      </c>
      <c r="C202" s="127" t="s">
        <v>196</v>
      </c>
      <c r="D202" s="3" t="str">
        <f t="shared" ref="D202:D207" si="9">"% below SNAP threshold of " &amp; TEXT(L202, "#%") &amp; " poverty"</f>
        <v>% below SNAP threshold of 200% poverty</v>
      </c>
      <c r="E202" s="3" t="str">
        <f t="shared" ref="E202:E207" si="10">IF(L202 &lt; N202, "% between " &amp; TEXT(L202, "#%") &amp; " and " &amp; TEXT(N202, "#%") &amp; " poverty", "-")</f>
        <v>-</v>
      </c>
      <c r="F202" s="3" t="str">
        <f t="shared" ref="F202:F207" si="11">"% above " &amp; IF(L202 &lt; N202, "Nutrition Pgm", "SNAP") &amp; " threshold of " &amp; TEXT(N202, "#%") &amp; " poverty"</f>
        <v>% above SNAP threshold of 200% poverty</v>
      </c>
      <c r="G202" s="128">
        <v>1.0743401784409812</v>
      </c>
      <c r="H202" s="129">
        <v>18.672032301304252</v>
      </c>
      <c r="I202" s="130">
        <v>160366000</v>
      </c>
      <c r="J202" s="129">
        <v>3.1585601246164847</v>
      </c>
      <c r="K202" s="131">
        <v>50771900</v>
      </c>
      <c r="L202" s="134">
        <v>2</v>
      </c>
      <c r="M202" s="6" t="s">
        <v>293</v>
      </c>
      <c r="N202" s="25">
        <v>2</v>
      </c>
      <c r="O202" s="3" t="s">
        <v>295</v>
      </c>
    </row>
    <row r="203" spans="1:15">
      <c r="A203" s="13">
        <v>563</v>
      </c>
      <c r="B203" s="13" t="s">
        <v>256</v>
      </c>
      <c r="C203" s="127" t="s">
        <v>196</v>
      </c>
      <c r="D203" s="3" t="str">
        <f t="shared" si="9"/>
        <v>% below SNAP threshold of 200% poverty</v>
      </c>
      <c r="E203" s="3" t="str">
        <f t="shared" si="10"/>
        <v>-</v>
      </c>
      <c r="F203" s="3" t="str">
        <f t="shared" si="11"/>
        <v>% above SNAP threshold of 200% poverty</v>
      </c>
      <c r="G203" s="128">
        <v>1.1067224721938509</v>
      </c>
      <c r="H203" s="129">
        <v>19.234836566729129</v>
      </c>
      <c r="I203" s="130">
        <v>54932000</v>
      </c>
      <c r="J203" s="129">
        <v>3.2537640682499216</v>
      </c>
      <c r="K203" s="131">
        <v>16882700</v>
      </c>
      <c r="L203" s="134">
        <v>2</v>
      </c>
      <c r="M203" s="6" t="s">
        <v>293</v>
      </c>
      <c r="N203" s="25">
        <v>2</v>
      </c>
      <c r="O203" s="3" t="s">
        <v>295</v>
      </c>
    </row>
    <row r="204" spans="1:15">
      <c r="A204" s="13">
        <v>603</v>
      </c>
      <c r="B204" s="13" t="s">
        <v>183</v>
      </c>
      <c r="C204" s="127" t="s">
        <v>190</v>
      </c>
      <c r="D204" s="3" t="str">
        <f t="shared" si="9"/>
        <v>% below SNAP threshold of 185% poverty</v>
      </c>
      <c r="E204" s="3" t="str">
        <f t="shared" si="10"/>
        <v>-</v>
      </c>
      <c r="F204" s="3" t="str">
        <f t="shared" si="11"/>
        <v>% above SNAP threshold of 185% poverty</v>
      </c>
      <c r="G204" s="128">
        <v>0.90230504491537467</v>
      </c>
      <c r="H204" s="129">
        <v>15.682061680629211</v>
      </c>
      <c r="I204" s="130">
        <v>18414000</v>
      </c>
      <c r="J204" s="129">
        <v>2.6527768320512015</v>
      </c>
      <c r="K204" s="131">
        <v>6941400</v>
      </c>
      <c r="L204" s="134">
        <v>1.85</v>
      </c>
      <c r="M204" s="6" t="s">
        <v>293</v>
      </c>
      <c r="N204" s="25">
        <v>1.85</v>
      </c>
      <c r="O204" s="3" t="s">
        <v>295</v>
      </c>
    </row>
    <row r="205" spans="1:15">
      <c r="A205" s="13">
        <v>611</v>
      </c>
      <c r="B205" s="13" t="s">
        <v>184</v>
      </c>
      <c r="C205" s="127" t="s">
        <v>189</v>
      </c>
      <c r="D205" s="3" t="str">
        <f t="shared" si="9"/>
        <v>% below SNAP threshold of 130% poverty</v>
      </c>
      <c r="E205" s="3" t="str">
        <f t="shared" si="10"/>
        <v>% between 130% and 185% poverty</v>
      </c>
      <c r="F205" s="3" t="str">
        <f t="shared" si="11"/>
        <v>% above Nutrition Pgm threshold of 185% poverty</v>
      </c>
      <c r="G205" s="128">
        <v>0.95716794490453516</v>
      </c>
      <c r="H205" s="129">
        <v>16.635578882440822</v>
      </c>
      <c r="I205" s="130">
        <v>34061000</v>
      </c>
      <c r="J205" s="129">
        <v>2.8140737580193331</v>
      </c>
      <c r="K205" s="131">
        <v>12103900</v>
      </c>
      <c r="L205" s="134">
        <v>1.3</v>
      </c>
      <c r="M205" s="6" t="s">
        <v>292</v>
      </c>
      <c r="N205" s="25">
        <v>1.85</v>
      </c>
      <c r="O205" s="3" t="s">
        <v>294</v>
      </c>
    </row>
    <row r="206" spans="1:15" s="13" customFormat="1">
      <c r="A206" s="13">
        <v>627</v>
      </c>
      <c r="B206" s="13" t="s">
        <v>185</v>
      </c>
      <c r="C206" s="127" t="s">
        <v>230</v>
      </c>
      <c r="D206" s="3" t="str">
        <f t="shared" ref="D206" si="12">"% below SNAP threshold of " &amp; TEXT(L206, "#%") &amp; " poverty"</f>
        <v>% below SNAP threshold of 165% poverty</v>
      </c>
      <c r="E206" s="3" t="str">
        <f t="shared" ref="E206" si="13">IF(L206 &lt; N206, "% between " &amp; TEXT(L206, "#%") &amp; " and " &amp; TEXT(N206, "#%") &amp; " poverty", "-")</f>
        <v>% between 165% and 185% poverty</v>
      </c>
      <c r="F206" s="3" t="str">
        <f t="shared" ref="F206" si="14">"% above " &amp; IF(L206 &lt; N206, "Nutrition Pgm", "SNAP") &amp; " threshold of " &amp; TEXT(N206, "#%") &amp; " poverty"</f>
        <v>% above Nutrition Pgm threshold of 185% poverty</v>
      </c>
      <c r="G206" s="128">
        <v>0.72918873939033835</v>
      </c>
      <c r="H206" s="129">
        <v>12.673300290604081</v>
      </c>
      <c r="I206" s="130">
        <v>13286000</v>
      </c>
      <c r="J206" s="129">
        <v>2.1438148938075945</v>
      </c>
      <c r="K206" s="131">
        <v>6197200</v>
      </c>
      <c r="L206" s="134">
        <v>1.65</v>
      </c>
      <c r="M206" s="6" t="s">
        <v>292</v>
      </c>
      <c r="N206" s="25">
        <v>1.85</v>
      </c>
      <c r="O206" s="3" t="s">
        <v>294</v>
      </c>
    </row>
    <row r="207" spans="1:15">
      <c r="A207" s="13">
        <v>726</v>
      </c>
      <c r="B207" s="13" t="s">
        <v>313</v>
      </c>
      <c r="C207" s="127" t="s">
        <v>230</v>
      </c>
      <c r="D207" s="3" t="str">
        <f t="shared" si="9"/>
        <v>% below SNAP threshold of 165% poverty</v>
      </c>
      <c r="E207" s="3" t="str">
        <f t="shared" si="10"/>
        <v>% between 165% and 185% poverty</v>
      </c>
      <c r="F207" s="3" t="str">
        <f t="shared" si="11"/>
        <v>% above Nutrition Pgm threshold of 185% poverty</v>
      </c>
      <c r="G207" s="128">
        <v>0.90883925256673237</v>
      </c>
      <c r="H207" s="129">
        <v>15.795626209609807</v>
      </c>
      <c r="I207" s="130">
        <v>32370000</v>
      </c>
      <c r="J207" s="129">
        <v>2.6719874025461929</v>
      </c>
      <c r="K207" s="131">
        <v>12114700</v>
      </c>
      <c r="L207" s="134">
        <v>1.65</v>
      </c>
      <c r="M207" s="6" t="s">
        <v>292</v>
      </c>
      <c r="N207" s="25">
        <v>1.85</v>
      </c>
      <c r="O207" s="3" t="s">
        <v>294</v>
      </c>
    </row>
  </sheetData>
  <sortState ref="A9:G210">
    <sortCondition ref="A9:A210"/>
  </sortState>
  <mergeCells count="3">
    <mergeCell ref="D1:E1"/>
    <mergeCell ref="F1:G1"/>
    <mergeCell ref="H1:I1"/>
  </mergeCells>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tate xmlns="fef15014-89af-4da5-bc59-21db1fde5c81">Idaho</St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454D06B94B6943BD4ABA7366803417" ma:contentTypeVersion="1" ma:contentTypeDescription="Create a new document." ma:contentTypeScope="" ma:versionID="a158c958a9afe9679ae5794003438be2">
  <xsd:schema xmlns:xsd="http://www.w3.org/2001/XMLSchema" xmlns:xs="http://www.w3.org/2001/XMLSchema" xmlns:p="http://schemas.microsoft.com/office/2006/metadata/properties" xmlns:ns2="fef15014-89af-4da5-bc59-21db1fde5c81" targetNamespace="http://schemas.microsoft.com/office/2006/metadata/properties" ma:root="true" ma:fieldsID="1c2d69dbafcec2068bdcb8e2c700cb33" ns2:_="">
    <xsd:import namespace="fef15014-89af-4da5-bc59-21db1fde5c81"/>
    <xsd:element name="properties">
      <xsd:complexType>
        <xsd:sequence>
          <xsd:element name="documentManagement">
            <xsd:complexType>
              <xsd:all>
                <xsd:element ref="ns2:St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15014-89af-4da5-bc59-21db1fde5c81" elementFormDefault="qualified">
    <xsd:import namespace="http://schemas.microsoft.com/office/2006/documentManagement/types"/>
    <xsd:import namespace="http://schemas.microsoft.com/office/infopath/2007/PartnerControls"/>
    <xsd:element name="State" ma:index="8" ma:displayName="State" ma:internalName="Stat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033E03-D818-44AA-9BC8-BCE5FA31A645}">
  <ds:schemaRefs>
    <ds:schemaRef ds:uri="http://schemas.microsoft.com/sharepoint/v3/contenttype/forms"/>
  </ds:schemaRefs>
</ds:datastoreItem>
</file>

<file path=customXml/itemProps2.xml><?xml version="1.0" encoding="utf-8"?>
<ds:datastoreItem xmlns:ds="http://schemas.openxmlformats.org/officeDocument/2006/customXml" ds:itemID="{A475B620-AF68-41FB-9D20-88DF57B2C9F5}">
  <ds:schemaRefs>
    <ds:schemaRef ds:uri="http://schemas.microsoft.com/office/2006/metadata/properties"/>
    <ds:schemaRef ds:uri="fef15014-89af-4da5-bc59-21db1fde5c81"/>
  </ds:schemaRefs>
</ds:datastoreItem>
</file>

<file path=customXml/itemProps3.xml><?xml version="1.0" encoding="utf-8"?>
<ds:datastoreItem xmlns:ds="http://schemas.openxmlformats.org/officeDocument/2006/customXml" ds:itemID="{F377BCB3-4BB9-41CC-A16B-297C23EF3B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15014-89af-4da5-bc59-21db1fde5c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CountyDetailData</vt:lpstr>
      <vt:lpstr>ServiceAreaOverview</vt:lpstr>
      <vt:lpstr>Chartsource</vt:lpstr>
    </vt:vector>
  </TitlesOfParts>
  <Company>Feeding America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asatoh</dc:creator>
  <cp:lastModifiedBy>Mark Ellsworth</cp:lastModifiedBy>
  <cp:lastPrinted>2012-03-09T19:49:55Z</cp:lastPrinted>
  <dcterms:created xsi:type="dcterms:W3CDTF">2011-02-03T22:18:49Z</dcterms:created>
  <dcterms:modified xsi:type="dcterms:W3CDTF">2017-05-11T16:57:30Z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0x0101000D454D06B94B6943BD4ABA7366803417</vt:lpwstr>
  </property>
  <property fmtid="{D5CDD505-2E9C-101B-9397-08002B2CF9AE}" pid="3" name="Order">
    <vt:r8>22600</vt:r8>
  </property>
</Properties>
</file>